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00" tabRatio="950" activeTab="1"/>
  </bookViews>
  <sheets>
    <sheet name="KALECİ GOL" sheetId="41" r:id="rId1"/>
    <sheet name="KALECİ SÜRE" sheetId="40" r:id="rId2"/>
    <sheet name="GOL KRALI" sheetId="30" r:id="rId3"/>
    <sheet name="EN FAZLA MAÇ-SÜRE" sheetId="34" r:id="rId4"/>
    <sheet name="17-18 PUAN DURUMU" sheetId="19" r:id="rId5"/>
    <sheet name="GENEL PUAN" sheetId="42" r:id="rId6"/>
    <sheet name="ALFABETİK SIRA" sheetId="43" r:id="rId7"/>
    <sheet name="U11" sheetId="27" r:id="rId8"/>
    <sheet name="U12" sheetId="8" r:id="rId9"/>
    <sheet name="U13" sheetId="21" r:id="rId10"/>
    <sheet name="U14" sheetId="23" r:id="rId11"/>
    <sheet name="U15" sheetId="22" r:id="rId12"/>
    <sheet name="U16" sheetId="24" r:id="rId13"/>
    <sheet name="U17" sheetId="20" r:id="rId14"/>
    <sheet name="U19" sheetId="25" r:id="rId15"/>
    <sheet name="AMT" sheetId="26" r:id="rId16"/>
  </sheets>
  <definedNames>
    <definedName name="_xlnm.Print_Area" localSheetId="15">AMT!$A$1:$AA$38</definedName>
    <definedName name="_xlnm.Print_Area" localSheetId="9">'U13'!$A$1:$W$40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43" l="1"/>
  <c r="J155" i="43"/>
  <c r="J154" i="43"/>
  <c r="J153" i="43"/>
  <c r="J152" i="43"/>
  <c r="L151" i="43"/>
  <c r="L149" i="43"/>
  <c r="J148" i="43"/>
  <c r="J147" i="43"/>
  <c r="J146" i="43"/>
  <c r="J143" i="43"/>
  <c r="J142" i="43"/>
  <c r="J140" i="43"/>
  <c r="L139" i="43"/>
  <c r="J138" i="43"/>
  <c r="J137" i="43"/>
  <c r="J136" i="43"/>
  <c r="J134" i="43"/>
  <c r="L131" i="43"/>
  <c r="L129" i="43"/>
  <c r="J128" i="43"/>
  <c r="L127" i="43"/>
  <c r="L126" i="43"/>
  <c r="J122" i="43"/>
  <c r="J121" i="43"/>
  <c r="J119" i="43"/>
  <c r="J117" i="43"/>
  <c r="J115" i="43"/>
  <c r="J114" i="43"/>
  <c r="J113" i="43"/>
  <c r="J111" i="43"/>
  <c r="J107" i="43"/>
  <c r="J106" i="43"/>
  <c r="J105" i="43"/>
  <c r="J103" i="43"/>
  <c r="J101" i="43"/>
  <c r="J100" i="43"/>
  <c r="L97" i="43"/>
  <c r="J95" i="43"/>
  <c r="L93" i="43"/>
  <c r="J92" i="43"/>
  <c r="J91" i="43"/>
  <c r="J90" i="43"/>
  <c r="J88" i="43"/>
  <c r="J87" i="43"/>
  <c r="J86" i="43"/>
  <c r="J81" i="43"/>
  <c r="J80" i="43"/>
  <c r="J77" i="43"/>
  <c r="J76" i="43"/>
  <c r="L75" i="43"/>
  <c r="J74" i="43"/>
  <c r="J73" i="43"/>
  <c r="J70" i="43"/>
  <c r="J69" i="43"/>
  <c r="J68" i="43"/>
  <c r="J67" i="43"/>
  <c r="J66" i="43"/>
  <c r="J65" i="43"/>
  <c r="J64" i="43"/>
  <c r="J62" i="43"/>
  <c r="J61" i="43"/>
  <c r="J60" i="43"/>
  <c r="L59" i="43"/>
  <c r="J55" i="43"/>
  <c r="J53" i="43"/>
  <c r="J52" i="43"/>
  <c r="J51" i="43"/>
  <c r="J49" i="43"/>
  <c r="J48" i="43"/>
  <c r="L46" i="43"/>
  <c r="J45" i="43"/>
  <c r="J42" i="43"/>
  <c r="J41" i="43"/>
  <c r="J40" i="43"/>
  <c r="J39" i="43"/>
  <c r="J37" i="43"/>
  <c r="J33" i="43"/>
  <c r="J32" i="43"/>
  <c r="J29" i="43"/>
  <c r="J25" i="43"/>
  <c r="L24" i="43"/>
  <c r="J22" i="43"/>
  <c r="J21" i="43"/>
  <c r="J20" i="43"/>
  <c r="J19" i="43"/>
  <c r="J17" i="43"/>
  <c r="J16" i="43"/>
  <c r="J9" i="43"/>
  <c r="J8" i="43"/>
  <c r="J7" i="43"/>
  <c r="L84" i="34"/>
  <c r="L99" i="34"/>
  <c r="L86" i="34"/>
  <c r="L35" i="34"/>
  <c r="L75" i="34"/>
  <c r="L112" i="34"/>
  <c r="L26" i="34"/>
  <c r="L27" i="34"/>
  <c r="L59" i="34"/>
  <c r="L91" i="34"/>
  <c r="L49" i="34"/>
  <c r="L110" i="34"/>
  <c r="L92" i="34"/>
  <c r="J83" i="34"/>
  <c r="J16" i="34"/>
  <c r="J76" i="34"/>
  <c r="J38" i="34"/>
  <c r="J113" i="34"/>
  <c r="J94" i="34"/>
  <c r="J89" i="34"/>
  <c r="J128" i="34"/>
  <c r="J29" i="34"/>
  <c r="J13" i="34"/>
  <c r="J93" i="34"/>
  <c r="J104" i="34"/>
  <c r="J52" i="34"/>
  <c r="J137" i="34"/>
  <c r="J19" i="34"/>
  <c r="J138" i="34"/>
  <c r="J15" i="34"/>
  <c r="J105" i="34"/>
  <c r="J34" i="34"/>
  <c r="J70" i="34"/>
  <c r="J125" i="34"/>
  <c r="J30" i="34"/>
  <c r="J17" i="34"/>
  <c r="J107" i="34"/>
  <c r="J101" i="34"/>
  <c r="J53" i="34"/>
  <c r="J68" i="34"/>
  <c r="J24" i="34"/>
  <c r="J11" i="34"/>
  <c r="J109" i="34"/>
  <c r="J7" i="34"/>
  <c r="J98" i="34"/>
  <c r="J10" i="34"/>
  <c r="J12" i="34"/>
  <c r="J51" i="34"/>
  <c r="J73" i="34"/>
  <c r="J46" i="34"/>
  <c r="J120" i="34"/>
  <c r="J130" i="34"/>
  <c r="J114" i="34"/>
  <c r="J56" i="34"/>
  <c r="J123" i="34"/>
  <c r="J39" i="34"/>
  <c r="J32" i="34"/>
  <c r="J40" i="34"/>
  <c r="J85" i="34"/>
  <c r="J42" i="34"/>
  <c r="J36" i="34"/>
  <c r="J44" i="34"/>
  <c r="J31" i="34"/>
  <c r="J61" i="34"/>
  <c r="J100" i="34"/>
  <c r="J6" i="34"/>
  <c r="J8" i="34"/>
  <c r="J97" i="34"/>
  <c r="J62" i="34"/>
  <c r="J54" i="34"/>
  <c r="J106" i="34"/>
  <c r="J33" i="34"/>
  <c r="J41" i="34"/>
  <c r="J74" i="34"/>
  <c r="J22" i="34"/>
  <c r="J55" i="34"/>
  <c r="J9" i="34"/>
  <c r="J14" i="34"/>
  <c r="J129" i="34"/>
  <c r="J96" i="34"/>
  <c r="J69" i="34"/>
  <c r="J116" i="34"/>
  <c r="J81" i="34"/>
  <c r="J25" i="34"/>
  <c r="J88" i="34"/>
  <c r="J77" i="34"/>
  <c r="J82" i="34"/>
  <c r="J43" i="34"/>
  <c r="J115" i="34"/>
  <c r="J18" i="34"/>
  <c r="J50" i="34"/>
  <c r="G32" i="42" l="1"/>
  <c r="G31" i="42"/>
  <c r="G29" i="42"/>
  <c r="G26" i="42"/>
  <c r="G21" i="42"/>
  <c r="G16" i="42"/>
  <c r="G7" i="42"/>
  <c r="N32" i="42"/>
  <c r="N31" i="42"/>
  <c r="N29" i="42"/>
  <c r="N26" i="42"/>
  <c r="N21" i="42"/>
  <c r="N16" i="42"/>
  <c r="N7" i="42"/>
  <c r="J15" i="19"/>
  <c r="I15" i="19"/>
  <c r="H15" i="19"/>
  <c r="G15" i="19"/>
  <c r="F15" i="19"/>
  <c r="E15" i="19"/>
  <c r="L7" i="19"/>
  <c r="L8" i="19"/>
  <c r="L15" i="19" s="1"/>
  <c r="L9" i="19"/>
  <c r="L10" i="19"/>
  <c r="L11" i="19"/>
  <c r="L12" i="19"/>
  <c r="L13" i="19"/>
  <c r="L14" i="19"/>
  <c r="L6" i="19"/>
  <c r="K7" i="19"/>
  <c r="K8" i="19"/>
  <c r="K9" i="19"/>
  <c r="K10" i="19"/>
  <c r="K11" i="19"/>
  <c r="K12" i="19"/>
  <c r="K13" i="19"/>
  <c r="K14" i="19"/>
  <c r="K6" i="19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6" i="23"/>
  <c r="J13" i="41"/>
  <c r="J12" i="41"/>
  <c r="J7" i="41"/>
  <c r="J10" i="41"/>
  <c r="J9" i="41"/>
  <c r="J8" i="41"/>
  <c r="J15" i="41"/>
  <c r="J11" i="41"/>
  <c r="J20" i="41"/>
  <c r="J14" i="41"/>
  <c r="J19" i="41"/>
  <c r="J17" i="41"/>
  <c r="J16" i="41"/>
  <c r="J18" i="41"/>
  <c r="J7" i="40"/>
  <c r="J8" i="40"/>
  <c r="J9" i="40"/>
  <c r="J10" i="40"/>
  <c r="J11" i="40"/>
  <c r="J12" i="40"/>
  <c r="J13" i="40"/>
  <c r="J14" i="40"/>
  <c r="J15" i="40"/>
  <c r="J16" i="40"/>
  <c r="J18" i="40"/>
  <c r="J19" i="40"/>
  <c r="J20" i="40"/>
  <c r="J6" i="40"/>
  <c r="E85" i="30"/>
  <c r="K15" i="19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17" i="26"/>
  <c r="H19" i="26"/>
  <c r="H8" i="26"/>
  <c r="H6" i="26"/>
  <c r="H16" i="26"/>
  <c r="H7" i="26"/>
  <c r="H10" i="26"/>
  <c r="H13" i="26"/>
  <c r="H9" i="26"/>
  <c r="H11" i="26"/>
  <c r="H20" i="26"/>
  <c r="H18" i="26"/>
  <c r="H12" i="26"/>
  <c r="H23" i="26"/>
  <c r="H22" i="26"/>
  <c r="H26" i="26"/>
  <c r="H27" i="26"/>
  <c r="H29" i="26"/>
  <c r="H30" i="26"/>
  <c r="H31" i="26"/>
  <c r="H32" i="26"/>
  <c r="H28" i="26"/>
  <c r="H21" i="26"/>
  <c r="H15" i="26"/>
  <c r="H24" i="26"/>
  <c r="H25" i="26"/>
  <c r="H14" i="26"/>
  <c r="H17" i="25"/>
  <c r="H15" i="25"/>
  <c r="H22" i="25"/>
  <c r="H13" i="25"/>
  <c r="H6" i="25"/>
  <c r="H12" i="25"/>
  <c r="H10" i="25"/>
  <c r="H8" i="25"/>
  <c r="H19" i="25"/>
  <c r="H11" i="25"/>
  <c r="H29" i="25"/>
  <c r="H24" i="25"/>
  <c r="H32" i="25"/>
  <c r="H9" i="25"/>
  <c r="H30" i="25"/>
  <c r="H25" i="25"/>
  <c r="H26" i="25"/>
  <c r="H14" i="25"/>
  <c r="H33" i="25"/>
  <c r="H21" i="25"/>
  <c r="H18" i="25"/>
  <c r="H16" i="25"/>
  <c r="H7" i="25"/>
  <c r="H23" i="25"/>
  <c r="H28" i="25"/>
  <c r="H34" i="25"/>
  <c r="H27" i="25"/>
  <c r="H31" i="25"/>
  <c r="H20" i="25"/>
  <c r="H11" i="24"/>
  <c r="H10" i="24"/>
  <c r="H7" i="24"/>
  <c r="H6" i="24"/>
  <c r="H8" i="24"/>
  <c r="H12" i="24"/>
  <c r="H9" i="24"/>
  <c r="H13" i="24"/>
  <c r="H19" i="24"/>
  <c r="H17" i="24"/>
  <c r="H15" i="24"/>
  <c r="H28" i="24"/>
  <c r="H25" i="24"/>
  <c r="H14" i="24"/>
  <c r="H20" i="24"/>
  <c r="H18" i="24"/>
  <c r="H21" i="24"/>
  <c r="H24" i="24"/>
  <c r="H27" i="24"/>
  <c r="H23" i="24"/>
  <c r="H22" i="24"/>
  <c r="H29" i="24"/>
  <c r="H35" i="24"/>
  <c r="H32" i="24"/>
  <c r="H26" i="24"/>
  <c r="H33" i="24"/>
  <c r="H41" i="24"/>
  <c r="H30" i="24"/>
  <c r="H31" i="24"/>
  <c r="H38" i="24"/>
  <c r="H37" i="24"/>
  <c r="H34" i="24"/>
  <c r="H36" i="24"/>
  <c r="H39" i="24"/>
  <c r="H40" i="24"/>
  <c r="H16" i="24"/>
  <c r="H17" i="22"/>
  <c r="H15" i="22"/>
  <c r="H7" i="22"/>
  <c r="H12" i="22"/>
  <c r="H6" i="22"/>
  <c r="H11" i="22"/>
  <c r="H14" i="22"/>
  <c r="H9" i="22"/>
  <c r="H8" i="22"/>
  <c r="H10" i="22"/>
  <c r="H23" i="22"/>
  <c r="H20" i="22"/>
  <c r="H19" i="22"/>
  <c r="H21" i="22"/>
  <c r="H18" i="22"/>
  <c r="H24" i="22"/>
  <c r="H25" i="22"/>
  <c r="H16" i="22"/>
  <c r="H22" i="22"/>
  <c r="H26" i="22"/>
  <c r="H27" i="22"/>
  <c r="H28" i="22"/>
  <c r="H29" i="22"/>
  <c r="H30" i="22"/>
  <c r="H13" i="22"/>
  <c r="H13" i="21"/>
  <c r="H10" i="21"/>
  <c r="H6" i="21"/>
  <c r="H7" i="21"/>
  <c r="H9" i="21"/>
  <c r="H23" i="21"/>
  <c r="H8" i="21"/>
  <c r="H11" i="21"/>
  <c r="H15" i="21"/>
  <c r="H12" i="21"/>
  <c r="H21" i="21"/>
  <c r="H14" i="21"/>
  <c r="H16" i="21"/>
  <c r="H29" i="21"/>
  <c r="H17" i="21"/>
  <c r="H24" i="21"/>
  <c r="H27" i="21"/>
  <c r="H19" i="21"/>
  <c r="H20" i="21"/>
  <c r="H22" i="21"/>
  <c r="H31" i="21"/>
  <c r="H25" i="21"/>
  <c r="H32" i="21"/>
  <c r="H30" i="21"/>
  <c r="H28" i="21"/>
  <c r="H26" i="21"/>
  <c r="H18" i="21"/>
  <c r="H6" i="27" l="1"/>
  <c r="H13" i="27"/>
  <c r="H20" i="27"/>
  <c r="H7" i="27"/>
  <c r="H8" i="27"/>
  <c r="H11" i="27"/>
  <c r="H15" i="27"/>
  <c r="H22" i="27"/>
  <c r="H19" i="27"/>
  <c r="H16" i="27"/>
  <c r="H12" i="27"/>
  <c r="H14" i="27"/>
  <c r="H17" i="27"/>
  <c r="H9" i="27"/>
  <c r="H18" i="27"/>
  <c r="H21" i="27"/>
  <c r="H10" i="27"/>
  <c r="H41" i="23" l="1"/>
  <c r="H31" i="8"/>
  <c r="H11" i="20"/>
  <c r="H14" i="20"/>
  <c r="H23" i="20"/>
  <c r="H26" i="20"/>
  <c r="H10" i="20"/>
  <c r="H12" i="20"/>
  <c r="H7" i="20"/>
  <c r="H8" i="20"/>
  <c r="H17" i="20"/>
  <c r="H9" i="20"/>
  <c r="H19" i="20"/>
  <c r="H27" i="20"/>
  <c r="H18" i="20"/>
  <c r="H31" i="20"/>
  <c r="H39" i="20"/>
  <c r="H22" i="20"/>
  <c r="H15" i="20"/>
  <c r="H13" i="20"/>
  <c r="H16" i="20"/>
  <c r="H42" i="20"/>
  <c r="H32" i="20"/>
  <c r="H43" i="20"/>
  <c r="H40" i="20"/>
  <c r="H34" i="20"/>
  <c r="H33" i="20"/>
  <c r="H24" i="20"/>
  <c r="H21" i="20"/>
  <c r="H35" i="20"/>
  <c r="H25" i="20"/>
  <c r="H28" i="20"/>
  <c r="H29" i="20"/>
  <c r="H20" i="20"/>
  <c r="H38" i="20"/>
  <c r="H30" i="20"/>
  <c r="H41" i="20"/>
  <c r="H44" i="20"/>
  <c r="H45" i="20"/>
  <c r="H36" i="20"/>
  <c r="H37" i="20"/>
  <c r="H46" i="20"/>
  <c r="H47" i="20"/>
  <c r="H6" i="20"/>
  <c r="H25" i="8" l="1"/>
  <c r="H23" i="8"/>
  <c r="H26" i="8"/>
  <c r="H28" i="8"/>
  <c r="H27" i="8"/>
  <c r="H24" i="8"/>
  <c r="H29" i="8"/>
  <c r="H30" i="8"/>
  <c r="H29" i="27" l="1"/>
  <c r="H46" i="24" l="1"/>
  <c r="H37" i="26"/>
  <c r="H39" i="25"/>
  <c r="H35" i="8" l="1"/>
  <c r="H51" i="20"/>
</calcChain>
</file>

<file path=xl/sharedStrings.xml><?xml version="1.0" encoding="utf-8"?>
<sst xmlns="http://schemas.openxmlformats.org/spreadsheetml/2006/main" count="2647" uniqueCount="521">
  <si>
    <t>İLK 11 BAŞLADIĞI MAÇ</t>
  </si>
  <si>
    <t>İLK 18 OLUP OYNAMADIĞI MAÇ</t>
  </si>
  <si>
    <t>EKSİK (KIRMIZI KART) OYNAMA SÜRESİ</t>
  </si>
  <si>
    <t>YALÇIN</t>
  </si>
  <si>
    <t>AHMET</t>
  </si>
  <si>
    <t>ARSLAN</t>
  </si>
  <si>
    <t>0=1</t>
  </si>
  <si>
    <t>2=0</t>
  </si>
  <si>
    <t>4=1</t>
  </si>
  <si>
    <t>OYNADIĞI SÜRELER</t>
  </si>
  <si>
    <t>YEDİĞİ GOL</t>
  </si>
  <si>
    <t>ATTIĞI GOL</t>
  </si>
  <si>
    <t>OYNADIĞI DAKİKA</t>
  </si>
  <si>
    <t>OYNADIĞI MAÇ SAYISI</t>
  </si>
  <si>
    <t>İLK 11</t>
  </si>
  <si>
    <t>İLK 18</t>
  </si>
  <si>
    <t>POZİSYONU</t>
  </si>
  <si>
    <t>D.TARİHİ</t>
  </si>
  <si>
    <t>ADI SOYADI</t>
  </si>
  <si>
    <t>DEFANS</t>
  </si>
  <si>
    <t>ORTA SAHA</t>
  </si>
  <si>
    <t>FORVET</t>
  </si>
  <si>
    <t>KALECİ</t>
  </si>
  <si>
    <t>SOYLU</t>
  </si>
  <si>
    <t>ÜNLÜ</t>
  </si>
  <si>
    <t>KENDİ KALESİNE ATILAN GOL</t>
  </si>
  <si>
    <t xml:space="preserve">ARİF UMUT </t>
  </si>
  <si>
    <t>TUĞRAL</t>
  </si>
  <si>
    <t>KARAKAN</t>
  </si>
  <si>
    <t xml:space="preserve">UTKU </t>
  </si>
  <si>
    <t>SARAÇ</t>
  </si>
  <si>
    <t>EGE</t>
  </si>
  <si>
    <t>KARABULUT</t>
  </si>
  <si>
    <t>KAHRAMAN</t>
  </si>
  <si>
    <t xml:space="preserve">ENES SEYFİ </t>
  </si>
  <si>
    <t>ÇINAR</t>
  </si>
  <si>
    <t>İLK 8 BAŞLADIĞI MAÇ</t>
  </si>
  <si>
    <t>YENİKENTGÜCÜ</t>
  </si>
  <si>
    <t xml:space="preserve">ATALAY </t>
  </si>
  <si>
    <t>CANDEMİR</t>
  </si>
  <si>
    <t>YEDEK OLUP SONRADAN OYNADIĞI MAÇ</t>
  </si>
  <si>
    <t>ÖZCAN</t>
  </si>
  <si>
    <t>HÜKMEN DE ATILAN GOL</t>
  </si>
  <si>
    <t>İLK 14 OLUP OYNAMADIĞI MAÇ</t>
  </si>
  <si>
    <t>OYNADIĞI SÜRE</t>
  </si>
  <si>
    <t>O</t>
  </si>
  <si>
    <t>İLK 18 / 14</t>
  </si>
  <si>
    <t>İLK 11 / 8</t>
  </si>
  <si>
    <t>AMATÖR</t>
  </si>
  <si>
    <t>G</t>
  </si>
  <si>
    <t>B</t>
  </si>
  <si>
    <t>M</t>
  </si>
  <si>
    <t>A</t>
  </si>
  <si>
    <t>Y</t>
  </si>
  <si>
    <t>AV</t>
  </si>
  <si>
    <t>P</t>
  </si>
  <si>
    <t>U17</t>
  </si>
  <si>
    <t>U16</t>
  </si>
  <si>
    <t>U15</t>
  </si>
  <si>
    <t>U14</t>
  </si>
  <si>
    <t>U13</t>
  </si>
  <si>
    <t>U12</t>
  </si>
  <si>
    <t>U11</t>
  </si>
  <si>
    <t>TAKIM</t>
  </si>
  <si>
    <t xml:space="preserve">HAMZA </t>
  </si>
  <si>
    <t xml:space="preserve">TUNA </t>
  </si>
  <si>
    <t>YETİM</t>
  </si>
  <si>
    <t>DURMUŞ</t>
  </si>
  <si>
    <t>ASLAN</t>
  </si>
  <si>
    <t xml:space="preserve">BARIŞ ENES </t>
  </si>
  <si>
    <t>SERKAN</t>
  </si>
  <si>
    <t>BAYRAM</t>
  </si>
  <si>
    <t>ÖMER ERAY</t>
  </si>
  <si>
    <t>SEFA YİĞİT</t>
  </si>
  <si>
    <t>GEYİK</t>
  </si>
  <si>
    <t>KARSLI</t>
  </si>
  <si>
    <t>EMİRCAN</t>
  </si>
  <si>
    <t>İLKLER SPOR</t>
  </si>
  <si>
    <t>9=0</t>
  </si>
  <si>
    <t>DALKILIÇ</t>
  </si>
  <si>
    <t>U19</t>
  </si>
  <si>
    <r>
      <t>ANADOLUBEYİ SPOR KULÜBÜ</t>
    </r>
    <r>
      <rPr>
        <b/>
        <sz val="36"/>
        <color rgb="FFFF0000"/>
        <rFont val="Calibri"/>
        <family val="2"/>
        <charset val="162"/>
      </rPr>
      <t xml:space="preserve"> </t>
    </r>
  </si>
  <si>
    <t>HASAN TALHA</t>
  </si>
  <si>
    <t>SUBAŞI</t>
  </si>
  <si>
    <t>MUHAMMED HÜSEYİN</t>
  </si>
  <si>
    <t>SEVGİLİ</t>
  </si>
  <si>
    <t xml:space="preserve">BİLGEHAN </t>
  </si>
  <si>
    <t>ARSLANBAŞ</t>
  </si>
  <si>
    <t xml:space="preserve">ÇAĞRI EFE </t>
  </si>
  <si>
    <t>AHMET EFE</t>
  </si>
  <si>
    <t>ERCİYAS</t>
  </si>
  <si>
    <t>KERİM</t>
  </si>
  <si>
    <t>DEMİREL</t>
  </si>
  <si>
    <t xml:space="preserve">NECDET </t>
  </si>
  <si>
    <t xml:space="preserve">HÜSEYİN BERAT </t>
  </si>
  <si>
    <t xml:space="preserve">YAĞIZ DEVRAN </t>
  </si>
  <si>
    <t>ÇULHA</t>
  </si>
  <si>
    <t>HASAN ARDA</t>
  </si>
  <si>
    <t>ÇEREZCİ</t>
  </si>
  <si>
    <t>ÇAYYOLU</t>
  </si>
  <si>
    <t>ÇANKAYA GENÇLİK</t>
  </si>
  <si>
    <t xml:space="preserve">TARIM SPOR </t>
  </si>
  <si>
    <t>8=1</t>
  </si>
  <si>
    <t xml:space="preserve">OSTİM SPOR </t>
  </si>
  <si>
    <t>2=5</t>
  </si>
  <si>
    <t>YENİ YOLSPOR</t>
  </si>
  <si>
    <t>GAZİ EĞİTİM</t>
  </si>
  <si>
    <t>8 MAÇ</t>
  </si>
  <si>
    <t xml:space="preserve">HASAN CEM </t>
  </si>
  <si>
    <t>CEYLAN</t>
  </si>
  <si>
    <t xml:space="preserve">ABDULSAMED </t>
  </si>
  <si>
    <t>DEMİRKOL</t>
  </si>
  <si>
    <t xml:space="preserve">FURKAN TOLGA </t>
  </si>
  <si>
    <t>KARAKAŞ</t>
  </si>
  <si>
    <t xml:space="preserve">İLKER SEMİH </t>
  </si>
  <si>
    <t>ŞİMŞEK</t>
  </si>
  <si>
    <t xml:space="preserve">ERTUĞRUL </t>
  </si>
  <si>
    <t>İNAL</t>
  </si>
  <si>
    <t xml:space="preserve">İLYAS BUĞRAHAN </t>
  </si>
  <si>
    <t xml:space="preserve">ENES </t>
  </si>
  <si>
    <t>YİĞİT</t>
  </si>
  <si>
    <t xml:space="preserve">KEMAL EREN </t>
  </si>
  <si>
    <t>GÜRSOY</t>
  </si>
  <si>
    <t xml:space="preserve">FEYYAZ EFE </t>
  </si>
  <si>
    <t>SEVİNÇ</t>
  </si>
  <si>
    <t xml:space="preserve">FURKAN </t>
  </si>
  <si>
    <t>KAYAER</t>
  </si>
  <si>
    <t>YÜKSEL YİĞİT</t>
  </si>
  <si>
    <t>AKTUR</t>
  </si>
  <si>
    <t>HÜSEYİN</t>
  </si>
  <si>
    <t>AKBAŞ</t>
  </si>
  <si>
    <t xml:space="preserve">BERAT </t>
  </si>
  <si>
    <t>KARATAŞ</t>
  </si>
  <si>
    <t>ÇELİK</t>
  </si>
  <si>
    <t>EFE</t>
  </si>
  <si>
    <t>CEVİZ</t>
  </si>
  <si>
    <t xml:space="preserve">ARDA </t>
  </si>
  <si>
    <t>ULUSOY</t>
  </si>
  <si>
    <t xml:space="preserve">KAMİL </t>
  </si>
  <si>
    <t>ÇAMOĞLU</t>
  </si>
  <si>
    <t xml:space="preserve">ALPTİGİN TÜRKEŞ </t>
  </si>
  <si>
    <t>ALTUNIŞIK</t>
  </si>
  <si>
    <t>BARIŞ</t>
  </si>
  <si>
    <t>KELOĞLU</t>
  </si>
  <si>
    <t xml:space="preserve">MUSTAFA KEMAL </t>
  </si>
  <si>
    <t>KURTCU</t>
  </si>
  <si>
    <t xml:space="preserve">AYBARS </t>
  </si>
  <si>
    <t>ÖKTEM</t>
  </si>
  <si>
    <t>ONURALP</t>
  </si>
  <si>
    <t>DUR</t>
  </si>
  <si>
    <t xml:space="preserve">ALPEREN </t>
  </si>
  <si>
    <t>YILDIRIR</t>
  </si>
  <si>
    <t xml:space="preserve">MEHMET </t>
  </si>
  <si>
    <t>KEÇİÖREN SPORTİF</t>
  </si>
  <si>
    <t>1=1</t>
  </si>
  <si>
    <t>HASKÖY SPOR</t>
  </si>
  <si>
    <t>2=3</t>
  </si>
  <si>
    <t>BALA BLD.</t>
  </si>
  <si>
    <t>4=0</t>
  </si>
  <si>
    <t>BALGAT SPOR</t>
  </si>
  <si>
    <t>3=0</t>
  </si>
  <si>
    <t>YENİMAHALLEGÜCÜ</t>
  </si>
  <si>
    <t>5=1</t>
  </si>
  <si>
    <t>NALLIHAN SPOR</t>
  </si>
  <si>
    <t>3=0H</t>
  </si>
  <si>
    <t>BAŞKENT FETİH</t>
  </si>
  <si>
    <t>1=5</t>
  </si>
  <si>
    <t>ANKARA BİRLİK</t>
  </si>
  <si>
    <t>11=1</t>
  </si>
  <si>
    <t>MAMAK SPOR</t>
  </si>
  <si>
    <t>2=1</t>
  </si>
  <si>
    <t>ELMADAĞ H.OĞLAN</t>
  </si>
  <si>
    <t>2=2</t>
  </si>
  <si>
    <t>3=2</t>
  </si>
  <si>
    <t>11=0</t>
  </si>
  <si>
    <t>İBRAHİM METE</t>
  </si>
  <si>
    <t>BEKRET</t>
  </si>
  <si>
    <t xml:space="preserve">HALİL GÖKMEN </t>
  </si>
  <si>
    <t>İZKAN</t>
  </si>
  <si>
    <t xml:space="preserve">YUNUS EMRE </t>
  </si>
  <si>
    <t>ÖZEL</t>
  </si>
  <si>
    <t xml:space="preserve">KÜRŞAT </t>
  </si>
  <si>
    <t>TÜYSÜZ</t>
  </si>
  <si>
    <t>VEYSEL MERT</t>
  </si>
  <si>
    <t>ÖZTÜRK</t>
  </si>
  <si>
    <t xml:space="preserve">İSMAİL ERDEM </t>
  </si>
  <si>
    <t>UYAR</t>
  </si>
  <si>
    <t>ALTINTAŞ</t>
  </si>
  <si>
    <t xml:space="preserve">HAYRETTİN EYÜP </t>
  </si>
  <si>
    <t>DİNÇER</t>
  </si>
  <si>
    <t xml:space="preserve">EKREM </t>
  </si>
  <si>
    <t>GENÇTÜRK</t>
  </si>
  <si>
    <t xml:space="preserve">MUSTAFA </t>
  </si>
  <si>
    <t>ÇEVİK</t>
  </si>
  <si>
    <t>FEVZİ</t>
  </si>
  <si>
    <t>UYANIK</t>
  </si>
  <si>
    <t xml:space="preserve">EMRE </t>
  </si>
  <si>
    <t>KODAZ</t>
  </si>
  <si>
    <t xml:space="preserve">MUHAMMED EMİR </t>
  </si>
  <si>
    <t>BERK</t>
  </si>
  <si>
    <t>CENGİZ</t>
  </si>
  <si>
    <t xml:space="preserve">AHMET </t>
  </si>
  <si>
    <t>BEDİRHAN</t>
  </si>
  <si>
    <t xml:space="preserve">BURAK </t>
  </si>
  <si>
    <t>BÜYÜKERDOĞAN</t>
  </si>
  <si>
    <t xml:space="preserve">BERKER </t>
  </si>
  <si>
    <t>MUTLU</t>
  </si>
  <si>
    <t xml:space="preserve">OĞUZHAN </t>
  </si>
  <si>
    <t>DİNÇ</t>
  </si>
  <si>
    <t xml:space="preserve">MERT ALİ </t>
  </si>
  <si>
    <t>GÜRER</t>
  </si>
  <si>
    <t xml:space="preserve">FATİH </t>
  </si>
  <si>
    <t>KOŞTAN</t>
  </si>
  <si>
    <t xml:space="preserve">METEHAN </t>
  </si>
  <si>
    <t xml:space="preserve">YUSUF ÜNAL </t>
  </si>
  <si>
    <t>BABA</t>
  </si>
  <si>
    <t xml:space="preserve">DENİZ </t>
  </si>
  <si>
    <t xml:space="preserve">TÜREGÜN </t>
  </si>
  <si>
    <t>ERDİ</t>
  </si>
  <si>
    <t>ŞEKERCİLER</t>
  </si>
  <si>
    <t xml:space="preserve">BORA BERK </t>
  </si>
  <si>
    <t xml:space="preserve">EGE </t>
  </si>
  <si>
    <t>YILMAZ</t>
  </si>
  <si>
    <t xml:space="preserve">EMİR YAKUP </t>
  </si>
  <si>
    <t>AKSOY</t>
  </si>
  <si>
    <t xml:space="preserve">MUHAMMET </t>
  </si>
  <si>
    <t>ERDEN</t>
  </si>
  <si>
    <t xml:space="preserve">EREN </t>
  </si>
  <si>
    <t xml:space="preserve">İSMAİL ENES </t>
  </si>
  <si>
    <t>KESKİN</t>
  </si>
  <si>
    <t>OSMAN CAN</t>
  </si>
  <si>
    <t>TAŞDEMİR</t>
  </si>
  <si>
    <t xml:space="preserve">ONUR ALPER </t>
  </si>
  <si>
    <t>GÜLER</t>
  </si>
  <si>
    <t xml:space="preserve">EMİN HAN </t>
  </si>
  <si>
    <t>AÇIKEL</t>
  </si>
  <si>
    <t>TAŞTAN</t>
  </si>
  <si>
    <t xml:space="preserve">HACI MEHMET </t>
  </si>
  <si>
    <t xml:space="preserve">OĞULCAN </t>
  </si>
  <si>
    <t>ŞANAY</t>
  </si>
  <si>
    <t xml:space="preserve">MİRAY CAN </t>
  </si>
  <si>
    <t>ÇETİN</t>
  </si>
  <si>
    <t xml:space="preserve">MUHAMMED MUSA </t>
  </si>
  <si>
    <t>KÜRKCÜ</t>
  </si>
  <si>
    <t xml:space="preserve">BERKE </t>
  </si>
  <si>
    <t>YAZİCİ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</si>
  <si>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U12 TAKIMI </t>
    </r>
    <r>
      <rPr>
        <b/>
        <sz val="36"/>
        <rFont val="Calibri"/>
        <family val="2"/>
        <charset val="162"/>
      </rPr>
      <t>MÜSABAKA FUTBOLCU İSTATİSTİĞİ</t>
    </r>
  </si>
  <si>
    <t>OSTİM SPOR</t>
  </si>
  <si>
    <t>0=0</t>
  </si>
  <si>
    <t>ARDA MURAT</t>
  </si>
  <si>
    <t>ÖKMEN</t>
  </si>
  <si>
    <t xml:space="preserve">ŞAFAK </t>
  </si>
  <si>
    <t>DEMİR</t>
  </si>
  <si>
    <t>6=1</t>
  </si>
  <si>
    <t>5=0</t>
  </si>
  <si>
    <t>İLK 8</t>
  </si>
  <si>
    <t>İLK 14</t>
  </si>
  <si>
    <t xml:space="preserve">3=0 H </t>
  </si>
  <si>
    <t>BAŞKENT FETİH1</t>
  </si>
  <si>
    <t xml:space="preserve">BAŞKENTGÜCÜ </t>
  </si>
  <si>
    <t>TKİ</t>
  </si>
  <si>
    <t>KAVAKLIDERE</t>
  </si>
  <si>
    <t>1=0</t>
  </si>
  <si>
    <t>ŞAFAK</t>
  </si>
  <si>
    <t>HANCI</t>
  </si>
  <si>
    <t>0=4</t>
  </si>
  <si>
    <t xml:space="preserve">HALİL YILMAZ </t>
  </si>
  <si>
    <t>YETİŞMİŞ</t>
  </si>
  <si>
    <t xml:space="preserve">İSMAİL EMRE </t>
  </si>
  <si>
    <t>ERYİĞİT</t>
  </si>
  <si>
    <t>7=0</t>
  </si>
  <si>
    <t>MAHMUT</t>
  </si>
  <si>
    <t>KALKAN</t>
  </si>
  <si>
    <t>HAMZA</t>
  </si>
  <si>
    <t>BEKTAŞ</t>
  </si>
  <si>
    <t>MENGE</t>
  </si>
  <si>
    <t>ALKULA SPOR</t>
  </si>
  <si>
    <t>TÜRKÖZÜ SPOR</t>
  </si>
  <si>
    <t>FERHAT</t>
  </si>
  <si>
    <t>DAĞ</t>
  </si>
  <si>
    <t>1=4</t>
  </si>
  <si>
    <t xml:space="preserve"> </t>
  </si>
  <si>
    <t>KARŞIYAKA GÜVEN</t>
  </si>
  <si>
    <t>BERZAN</t>
  </si>
  <si>
    <t>ALTUN</t>
  </si>
  <si>
    <t>YILDIRIM</t>
  </si>
  <si>
    <t xml:space="preserve">SAMET </t>
  </si>
  <si>
    <t>KUŞCU</t>
  </si>
  <si>
    <t>MELİH BERKAY</t>
  </si>
  <si>
    <t xml:space="preserve">HAKAN </t>
  </si>
  <si>
    <t>ALPTEKİN</t>
  </si>
  <si>
    <t xml:space="preserve">MUSTAFA ALİ </t>
  </si>
  <si>
    <t>CEVLAN</t>
  </si>
  <si>
    <t>YUSUF ÜNAL</t>
  </si>
  <si>
    <t xml:space="preserve">EMİRHAN </t>
  </si>
  <si>
    <t>KOŞAR</t>
  </si>
  <si>
    <t>TÜREGÜN</t>
  </si>
  <si>
    <t>TUNA</t>
  </si>
  <si>
    <t>TANERİ</t>
  </si>
  <si>
    <t>HALİL YILMAZ</t>
  </si>
  <si>
    <t>ÇALIŞKANLAR</t>
  </si>
  <si>
    <t>SİNCANGÜCÜ</t>
  </si>
  <si>
    <t>ÇUKURAMBAR</t>
  </si>
  <si>
    <t>KIZILCAHAMAM BLD.</t>
  </si>
  <si>
    <t>İ. BATIKENTGÜCÜ</t>
  </si>
  <si>
    <t>6=0</t>
  </si>
  <si>
    <t>3=1</t>
  </si>
  <si>
    <t>İ.BATIKENTGÜCÜ</t>
  </si>
  <si>
    <t>YAKACIKGENÇERLER</t>
  </si>
  <si>
    <t>TED ANKARA</t>
  </si>
  <si>
    <t>YENİDOĞAN SPOR</t>
  </si>
  <si>
    <t>ÇAYYOLU SPOR</t>
  </si>
  <si>
    <t>BAŞKENT EDAŞ</t>
  </si>
  <si>
    <t>0=2</t>
  </si>
  <si>
    <t>BAHÇELİEVLER SPOR</t>
  </si>
  <si>
    <t>6=2</t>
  </si>
  <si>
    <t>DEMİRLİBAHÇE</t>
  </si>
  <si>
    <t>SİTE ZAFER SPOR</t>
  </si>
  <si>
    <t>YAŞAMKENT İLKER</t>
  </si>
  <si>
    <t>ETLİK SPOR</t>
  </si>
  <si>
    <t>8=0</t>
  </si>
  <si>
    <t>TARIM KREDİ</t>
  </si>
  <si>
    <t>10=0</t>
  </si>
  <si>
    <t xml:space="preserve">KIBRISKÖYÜ </t>
  </si>
  <si>
    <t>PİYANGOTEPE</t>
  </si>
  <si>
    <t>KARAPÜRÇEK</t>
  </si>
  <si>
    <t>PINAR SPOR</t>
  </si>
  <si>
    <t>ÇUKURAMBAR SPOR</t>
  </si>
  <si>
    <t>ADALET SPOR</t>
  </si>
  <si>
    <t>ADLİYE SPOR</t>
  </si>
  <si>
    <t xml:space="preserve">ÜZEYİR </t>
  </si>
  <si>
    <t>TUNAHAN</t>
  </si>
  <si>
    <t xml:space="preserve">METİN </t>
  </si>
  <si>
    <t>EROL MERT</t>
  </si>
  <si>
    <t xml:space="preserve">BATUHAN </t>
  </si>
  <si>
    <t>EŞREF YASİN</t>
  </si>
  <si>
    <t xml:space="preserve">SEFA </t>
  </si>
  <si>
    <t xml:space="preserve">SAMİ </t>
  </si>
  <si>
    <t>HACI İBRAHİM</t>
  </si>
  <si>
    <t>AHMET TUGAY</t>
  </si>
  <si>
    <t>AYDIN</t>
  </si>
  <si>
    <t>İSMET</t>
  </si>
  <si>
    <t>SELİM BATUHAN</t>
  </si>
  <si>
    <t>OĞUZ</t>
  </si>
  <si>
    <t>MURAT</t>
  </si>
  <si>
    <t xml:space="preserve">MUHAMMED BURAK </t>
  </si>
  <si>
    <t>ŞEKERCİ</t>
  </si>
  <si>
    <t>BALA</t>
  </si>
  <si>
    <t>KÖROĞLU</t>
  </si>
  <si>
    <t>KAYA</t>
  </si>
  <si>
    <t>ÖZKAN</t>
  </si>
  <si>
    <t>ORAR</t>
  </si>
  <si>
    <t>TEKİN</t>
  </si>
  <si>
    <t>MEYDAN</t>
  </si>
  <si>
    <t>BİLEN</t>
  </si>
  <si>
    <t>YÜREK</t>
  </si>
  <si>
    <t>CAN</t>
  </si>
  <si>
    <t>YÜKSEL</t>
  </si>
  <si>
    <t>KILINÇ</t>
  </si>
  <si>
    <t>BÖKE</t>
  </si>
  <si>
    <t>ÇALIŞIR</t>
  </si>
  <si>
    <t>HATİPOĞLU</t>
  </si>
  <si>
    <t>DURUSU</t>
  </si>
  <si>
    <t>ÇURAMBAR</t>
  </si>
  <si>
    <t>KARŞIYAKA İDMANYURDU</t>
  </si>
  <si>
    <t>BAŞKENT FENER</t>
  </si>
  <si>
    <t>AKYURT BLD.</t>
  </si>
  <si>
    <t>KARŞIYAKAGÜVEN</t>
  </si>
  <si>
    <t>KIBRISKÖYÜ</t>
  </si>
  <si>
    <t xml:space="preserve">BERK </t>
  </si>
  <si>
    <t>1=2</t>
  </si>
  <si>
    <t xml:space="preserve">DEMİRLİBAHÇE </t>
  </si>
  <si>
    <t>0=3</t>
  </si>
  <si>
    <t>KAHRAMAN KAZAN</t>
  </si>
  <si>
    <t>ALKULA</t>
  </si>
  <si>
    <t>ALİ ŞAHİN</t>
  </si>
  <si>
    <t>MAVRUK</t>
  </si>
  <si>
    <t>ALİ</t>
  </si>
  <si>
    <t>ANDAŞ</t>
  </si>
  <si>
    <t>YUSUF EMİN</t>
  </si>
  <si>
    <t>UĞUZ</t>
  </si>
  <si>
    <t>HAKAN</t>
  </si>
  <si>
    <t>TOLGA</t>
  </si>
  <si>
    <t>KILIÇ</t>
  </si>
  <si>
    <t>SAMET</t>
  </si>
  <si>
    <t>BARAN</t>
  </si>
  <si>
    <t>GEMİCİ</t>
  </si>
  <si>
    <t>FATİH SÜHA</t>
  </si>
  <si>
    <t>DEMİRTAŞ</t>
  </si>
  <si>
    <t xml:space="preserve">ÇAĞIN HAYDAR </t>
  </si>
  <si>
    <t>POLAT</t>
  </si>
  <si>
    <t>YAŞAR</t>
  </si>
  <si>
    <t>MUHAMMED EMİN</t>
  </si>
  <si>
    <t>YALÇİN</t>
  </si>
  <si>
    <t>DENİZ</t>
  </si>
  <si>
    <t>ALKAN</t>
  </si>
  <si>
    <t>ORTASAHA</t>
  </si>
  <si>
    <t>1=3</t>
  </si>
  <si>
    <t>HAYRETTİN EYÜP</t>
  </si>
  <si>
    <t>FURKAN</t>
  </si>
  <si>
    <t>TUNÇALTINDAĞ</t>
  </si>
  <si>
    <t>ELMADAĞ BLD.</t>
  </si>
  <si>
    <t>İSMAİL EMRE</t>
  </si>
  <si>
    <t xml:space="preserve">BARIŞ </t>
  </si>
  <si>
    <t>ÖMER FARUK</t>
  </si>
  <si>
    <t>DOĞAN</t>
  </si>
  <si>
    <t>ARDA ŞENEL</t>
  </si>
  <si>
    <t>AYTAÇ</t>
  </si>
  <si>
    <t>EMEK DENİZ</t>
  </si>
  <si>
    <t>SAĞDIÇ</t>
  </si>
  <si>
    <t>ENES</t>
  </si>
  <si>
    <t>BALCIOĞLU</t>
  </si>
  <si>
    <t>BIYIKLI</t>
  </si>
  <si>
    <t xml:space="preserve">ÖZGÜR </t>
  </si>
  <si>
    <t>ÇAĞRI EFE</t>
  </si>
  <si>
    <t>ORTADOĞU</t>
  </si>
  <si>
    <t>ULUBEY</t>
  </si>
  <si>
    <t>1923 ÇANKAYA</t>
  </si>
  <si>
    <t>POLATLI SPOR</t>
  </si>
  <si>
    <t xml:space="preserve">ÇUKURAMBAR </t>
  </si>
  <si>
    <t>AKDEREGÜCÜ</t>
  </si>
  <si>
    <t>MUHAMMET EMİN</t>
  </si>
  <si>
    <t>UYUMAZ</t>
  </si>
  <si>
    <t>YİĞİT ALİ</t>
  </si>
  <si>
    <t>ÇALİMSİZ</t>
  </si>
  <si>
    <t>TÜRK</t>
  </si>
  <si>
    <t>NECATİ</t>
  </si>
  <si>
    <t xml:space="preserve">AHMET EFE </t>
  </si>
  <si>
    <t>TUNÇ</t>
  </si>
  <si>
    <t>BERAT</t>
  </si>
  <si>
    <t>BOZTAŞ</t>
  </si>
  <si>
    <t xml:space="preserve">TAHA </t>
  </si>
  <si>
    <t>BORAN</t>
  </si>
  <si>
    <t>TEMEL</t>
  </si>
  <si>
    <t>YENİMAHALLE BELD.</t>
  </si>
  <si>
    <t>ANK. GAZİ</t>
  </si>
  <si>
    <t>ANKA SPOR</t>
  </si>
  <si>
    <t>5=3</t>
  </si>
  <si>
    <t>ANK. SEÇKİN</t>
  </si>
  <si>
    <t>KEÇİÖREN BAĞLUM</t>
  </si>
  <si>
    <t>SAYGI GENÇLİK</t>
  </si>
  <si>
    <t>GENÇLERBİRLİĞİ</t>
  </si>
  <si>
    <t>ÇUBUK FUTBOL AŞ</t>
  </si>
  <si>
    <t>NESİBE AYDIN</t>
  </si>
  <si>
    <t>3-0 H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</si>
  <si>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U13 TAKIMI </t>
    </r>
    <r>
      <rPr>
        <b/>
        <sz val="36"/>
        <rFont val="Calibri"/>
        <family val="2"/>
        <charset val="162"/>
      </rPr>
      <t>MÜSABAKA FUTBOLCU İSTATİSTİĞİ</t>
    </r>
  </si>
  <si>
    <t>16 MAÇ</t>
  </si>
  <si>
    <t>12 MAÇ</t>
  </si>
  <si>
    <t>19 MAÇ</t>
  </si>
  <si>
    <t>17 MAÇ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</si>
  <si>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U17 TAKIMI </t>
    </r>
    <r>
      <rPr>
        <b/>
        <sz val="36"/>
        <rFont val="Calibri"/>
        <family val="2"/>
        <charset val="162"/>
      </rPr>
      <t>MÜSABAKA FUTBOLCU İSTATİSTİĞİ</t>
    </r>
  </si>
  <si>
    <t>3=0 H</t>
  </si>
  <si>
    <t>5=0 H</t>
  </si>
  <si>
    <r>
      <t>ANADOLUBEYİ SPOR KULÜBÜ</t>
    </r>
    <r>
      <rPr>
        <b/>
        <sz val="28"/>
        <color rgb="FFFF0000"/>
        <rFont val="Calibri"/>
        <family val="2"/>
        <charset val="162"/>
      </rPr>
      <t/>
    </r>
  </si>
  <si>
    <t>2017-2018  KALECİ SÜRE İSTATİSTİĞİ</t>
  </si>
  <si>
    <t>KAÇ DK. GOL YEDİĞİ</t>
  </si>
  <si>
    <t>2017-2018  KALECİ GOL İSTATİSTİĞİ</t>
  </si>
  <si>
    <t>2017-2018  FUTBOLCU MAÇ SAYISI VE SÜRE İSTATİSTİĞİ</t>
  </si>
  <si>
    <t>2017-2018  GOL KRALI İSTATİSTİĞİ</t>
  </si>
  <si>
    <t>2017/2018 SEZONU GENEL İSTATİSTİK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</si>
  <si>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AMATÖR TAKIM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</si>
  <si>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U19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</si>
  <si>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U16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</si>
  <si>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U15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</si>
  <si>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U14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</si>
  <si>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U11 TAKIMI </t>
    </r>
    <r>
      <rPr>
        <b/>
        <sz val="36"/>
        <rFont val="Calibri"/>
        <family val="2"/>
        <charset val="162"/>
      </rPr>
      <t>MÜSABAKA FUTBOLCU İSTATİSTİĞİ</t>
    </r>
  </si>
  <si>
    <t>ANADOLUBEYİ SK FUTBOL İSTATİSTİĞİ</t>
  </si>
  <si>
    <t>2017-2018 SEZONU PUAN DURUMLARI</t>
  </si>
  <si>
    <t>GRUP</t>
  </si>
  <si>
    <t>SIRASI</t>
  </si>
  <si>
    <t>PLAY OFF</t>
  </si>
  <si>
    <t>1.KAD.</t>
  </si>
  <si>
    <t>3.</t>
  </si>
  <si>
    <t>-</t>
  </si>
  <si>
    <t>2.</t>
  </si>
  <si>
    <t>5.</t>
  </si>
  <si>
    <t>1.</t>
  </si>
  <si>
    <t>4.</t>
  </si>
  <si>
    <t>Maç başı oranlar</t>
  </si>
  <si>
    <t>0,15 </t>
  </si>
  <si>
    <t> 0,87</t>
  </si>
  <si>
    <t>2017/2018</t>
  </si>
  <si>
    <t>AMATÖR/3.</t>
  </si>
  <si>
    <t>U19/2.</t>
  </si>
  <si>
    <t>U17/2.</t>
  </si>
  <si>
    <t>U16/1.</t>
  </si>
  <si>
    <t>U15/2.</t>
  </si>
  <si>
    <t>U14/2.</t>
  </si>
  <si>
    <t>U13/1.</t>
  </si>
  <si>
    <t>U12/3.</t>
  </si>
  <si>
    <t>U11/4.</t>
  </si>
  <si>
    <t>U19/3.</t>
  </si>
  <si>
    <t>U17/5.</t>
  </si>
  <si>
    <t>U16/4.</t>
  </si>
  <si>
    <t>2016/2017</t>
  </si>
  <si>
    <t>U19/1.</t>
  </si>
  <si>
    <t>U17/1.</t>
  </si>
  <si>
    <t>U14/1.</t>
  </si>
  <si>
    <t>U13/2.</t>
  </si>
  <si>
    <t>2015/2016</t>
  </si>
  <si>
    <t>U12/2.</t>
  </si>
  <si>
    <t>U14/5.</t>
  </si>
  <si>
    <t>U16/2.</t>
  </si>
  <si>
    <t>2014/2015</t>
  </si>
  <si>
    <t>U15/1.</t>
  </si>
  <si>
    <t>U14/3.</t>
  </si>
  <si>
    <t>2013/2014</t>
  </si>
  <si>
    <t>U11/2.</t>
  </si>
  <si>
    <t>U15/4.</t>
  </si>
  <si>
    <t>2012/2013</t>
  </si>
  <si>
    <t> U13/1.</t>
  </si>
  <si>
    <t>Toplamlar</t>
  </si>
  <si>
    <t>GENEL PUAN DURUMLARI</t>
  </si>
  <si>
    <t>ANKARA</t>
  </si>
  <si>
    <t>TÜRKİYE</t>
  </si>
  <si>
    <t>1.KDM</t>
  </si>
  <si>
    <t>2.KDM</t>
  </si>
  <si>
    <t>FİNAL</t>
  </si>
  <si>
    <t>2018/2019</t>
  </si>
  <si>
    <t>KAÇ DK. GOL ATTIĞI</t>
  </si>
  <si>
    <t>GENEL İSTATİSTİK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</si>
</sst>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indexed="18"/>
      <name val="Arial Tur"/>
      <charset val="162"/>
    </font>
    <font>
      <b/>
      <sz val="16"/>
      <color indexed="18"/>
      <name val="Arial Tur"/>
      <charset val="162"/>
    </font>
    <font>
      <b/>
      <sz val="16"/>
      <name val="Calibri"/>
      <family val="2"/>
      <charset val="162"/>
    </font>
    <font>
      <sz val="16"/>
      <name val="Tahoma"/>
      <family val="2"/>
      <charset val="162"/>
    </font>
    <font>
      <sz val="14"/>
      <name val="Tahoma"/>
      <family val="2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indexed="18"/>
      <name val="Arial Tur"/>
      <charset val="162"/>
    </font>
    <font>
      <b/>
      <sz val="14"/>
      <color indexed="18"/>
      <name val="Arial Tur"/>
      <charset val="162"/>
    </font>
    <font>
      <b/>
      <sz val="16"/>
      <color indexed="18"/>
      <name val="Calibri"/>
      <family val="2"/>
      <charset val="162"/>
    </font>
    <font>
      <b/>
      <sz val="18"/>
      <color indexed="18"/>
      <name val="Arial Tur"/>
      <charset val="162"/>
    </font>
    <font>
      <b/>
      <sz val="16"/>
      <color rgb="FF0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6"/>
      <color indexed="18"/>
      <name val="Calibri"/>
      <family val="2"/>
      <charset val="162"/>
      <scheme val="minor"/>
    </font>
    <font>
      <b/>
      <sz val="18"/>
      <name val="Tahoma"/>
      <family val="2"/>
      <charset val="162"/>
    </font>
    <font>
      <b/>
      <sz val="12"/>
      <color theme="0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14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sz val="20"/>
      <color indexed="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Calibri"/>
      <family val="2"/>
      <charset val="162"/>
    </font>
    <font>
      <b/>
      <sz val="20"/>
      <color rgb="FF000000"/>
      <name val="Calibri"/>
      <family val="2"/>
      <charset val="162"/>
      <scheme val="minor"/>
    </font>
    <font>
      <sz val="20"/>
      <name val="Tahoma"/>
      <family val="2"/>
      <charset val="162"/>
    </font>
    <font>
      <b/>
      <sz val="20"/>
      <color indexed="8"/>
      <name val="Calibri"/>
      <family val="2"/>
      <charset val="162"/>
    </font>
    <font>
      <b/>
      <sz val="20"/>
      <color rgb="FFFF0000"/>
      <name val="Calibri"/>
      <family val="2"/>
      <charset val="162"/>
    </font>
    <font>
      <b/>
      <sz val="18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1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indexed="8"/>
      <name val="Calibri"/>
      <family val="2"/>
      <charset val="162"/>
      <scheme val="minor"/>
    </font>
    <font>
      <b/>
      <sz val="18"/>
      <color indexed="8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24"/>
      <color rgb="FFFF0000"/>
      <name val="Calibri"/>
      <family val="2"/>
      <charset val="162"/>
    </font>
    <font>
      <b/>
      <sz val="22"/>
      <color rgb="FFFF000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22"/>
      <color indexed="8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24"/>
      <color indexed="8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24"/>
      <color indexed="8"/>
      <name val="Calibri"/>
      <family val="2"/>
      <charset val="162"/>
    </font>
    <font>
      <b/>
      <sz val="24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color rgb="FF000000"/>
      <name val="Calibri"/>
      <family val="2"/>
      <charset val="162"/>
      <scheme val="minor"/>
    </font>
    <font>
      <b/>
      <sz val="18"/>
      <color indexed="8"/>
      <name val="Calibri"/>
      <family val="2"/>
      <charset val="162"/>
      <scheme val="minor"/>
    </font>
    <font>
      <b/>
      <sz val="28"/>
      <color rgb="FFFF0000"/>
      <name val="Calibri"/>
      <family val="2"/>
      <charset val="162"/>
    </font>
    <font>
      <b/>
      <sz val="28"/>
      <name val="Calibri"/>
      <family val="2"/>
      <charset val="162"/>
    </font>
    <font>
      <b/>
      <sz val="36"/>
      <name val="Calibri"/>
      <family val="2"/>
      <charset val="162"/>
    </font>
    <font>
      <b/>
      <sz val="36"/>
      <color rgb="FFFF0000"/>
      <name val="Calibri"/>
      <family val="2"/>
      <charset val="162"/>
    </font>
    <font>
      <b/>
      <sz val="36"/>
      <color indexed="18"/>
      <name val="Arial Tur"/>
      <charset val="162"/>
    </font>
    <font>
      <b/>
      <sz val="18"/>
      <color indexed="18"/>
      <name val="Calibri"/>
      <family val="2"/>
      <charset val="162"/>
    </font>
    <font>
      <b/>
      <sz val="18"/>
      <color rgb="FFFF0000"/>
      <name val="Calibri"/>
      <family val="2"/>
      <charset val="162"/>
    </font>
    <font>
      <b/>
      <sz val="22"/>
      <color indexed="8"/>
      <name val="Calibri"/>
      <family val="2"/>
      <charset val="162"/>
    </font>
    <font>
      <b/>
      <sz val="18"/>
      <color theme="1"/>
      <name val="Calibri"/>
      <family val="2"/>
      <charset val="162"/>
    </font>
    <font>
      <b/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22"/>
      <name val="Calibri"/>
      <family val="2"/>
      <charset val="162"/>
    </font>
    <font>
      <b/>
      <sz val="14"/>
      <color indexed="18"/>
      <name val="Calibri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8"/>
      <color theme="0"/>
      <name val="Calibri"/>
      <family val="2"/>
      <charset val="162"/>
    </font>
    <font>
      <b/>
      <sz val="18"/>
      <color theme="0"/>
      <name val="Calibri"/>
      <family val="2"/>
      <charset val="162"/>
      <scheme val="minor"/>
    </font>
    <font>
      <b/>
      <sz val="14"/>
      <color theme="0"/>
      <name val="Arial Tur"/>
      <charset val="162"/>
    </font>
    <font>
      <b/>
      <sz val="16"/>
      <color theme="0"/>
      <name val="Calibri"/>
      <family val="2"/>
      <charset val="162"/>
      <scheme val="minor"/>
    </font>
    <font>
      <sz val="9"/>
      <color rgb="FF222222"/>
      <name val="Tahoma"/>
      <family val="2"/>
      <charset val="162"/>
    </font>
    <font>
      <b/>
      <sz val="10"/>
      <color rgb="FFFFFF00"/>
      <name val="Tahoma"/>
      <family val="2"/>
      <charset val="162"/>
    </font>
    <font>
      <b/>
      <sz val="14"/>
      <color rgb="FFFFFF00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2"/>
      <color rgb="FFFFFF00"/>
      <name val="Tahoma"/>
      <family val="2"/>
      <charset val="162"/>
    </font>
    <font>
      <b/>
      <sz val="16"/>
      <color rgb="FFFFFF00"/>
      <name val="Tahoma"/>
      <family val="2"/>
      <charset val="162"/>
    </font>
    <font>
      <b/>
      <sz val="18"/>
      <color rgb="FFFFFF00"/>
      <name val="Tahoma"/>
      <family val="2"/>
      <charset val="162"/>
    </font>
    <font>
      <u/>
      <sz val="22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rgb="FF222222"/>
      <name val="Tahoma"/>
      <family val="2"/>
      <charset val="162"/>
    </font>
    <font>
      <sz val="16"/>
      <color rgb="FF222222"/>
      <name val="Tahoma"/>
      <family val="2"/>
      <charset val="162"/>
    </font>
    <font>
      <b/>
      <sz val="16"/>
      <color rgb="FFFF0000"/>
      <name val="Tahoma"/>
      <family val="2"/>
      <charset val="162"/>
    </font>
    <font>
      <sz val="12"/>
      <color rgb="FF222222"/>
      <name val="Tahoma"/>
      <family val="2"/>
      <charset val="162"/>
    </font>
    <font>
      <b/>
      <u/>
      <sz val="18"/>
      <name val="Calibri"/>
      <family val="2"/>
      <charset val="162"/>
      <scheme val="minor"/>
    </font>
    <font>
      <b/>
      <sz val="26"/>
      <color theme="1"/>
      <name val="Tahoma"/>
      <family val="2"/>
      <charset val="162"/>
    </font>
    <font>
      <b/>
      <sz val="20"/>
      <color indexed="18"/>
      <name val="Arial Tur"/>
      <charset val="162"/>
    </font>
    <font>
      <b/>
      <sz val="20"/>
      <color indexed="18"/>
      <name val="Calibri"/>
      <family val="2"/>
      <charset val="162"/>
      <scheme val="minor"/>
    </font>
    <font>
      <b/>
      <sz val="20"/>
      <color theme="0"/>
      <name val="Arial Tur"/>
      <charset val="162"/>
    </font>
    <font>
      <b/>
      <sz val="20"/>
      <color theme="0"/>
      <name val="Calibri"/>
      <family val="2"/>
      <charset val="162"/>
      <scheme val="minor"/>
    </font>
    <font>
      <b/>
      <sz val="18"/>
      <color rgb="FF220296"/>
      <name val="Calibri"/>
      <family val="2"/>
      <charset val="162"/>
    </font>
    <font>
      <b/>
      <sz val="14"/>
      <color rgb="FF220296"/>
      <name val="Arial Tur"/>
      <charset val="162"/>
    </font>
    <font>
      <b/>
      <sz val="16"/>
      <color theme="0"/>
      <name val="Tahoma"/>
      <family val="2"/>
      <charset val="162"/>
    </font>
    <font>
      <b/>
      <sz val="16"/>
      <color rgb="FF220296"/>
      <name val="Tahoma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2" fillId="0" borderId="0" applyNumberFormat="0" applyFill="0" applyBorder="0" applyAlignment="0" applyProtection="0"/>
  </cellStyleXfs>
  <cellXfs count="1072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/>
    <xf numFmtId="1" fontId="8" fillId="0" borderId="0" xfId="2" applyNumberFormat="1" applyFont="1" applyBorder="1" applyAlignment="1">
      <alignment horizont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textRotation="90"/>
    </xf>
    <xf numFmtId="0" fontId="12" fillId="0" borderId="13" xfId="1" applyFont="1" applyBorder="1" applyAlignment="1">
      <alignment horizontal="center" textRotation="90"/>
    </xf>
    <xf numFmtId="0" fontId="12" fillId="0" borderId="14" xfId="1" applyFont="1" applyBorder="1" applyAlignment="1">
      <alignment horizontal="center" textRotation="90"/>
    </xf>
    <xf numFmtId="0" fontId="12" fillId="6" borderId="14" xfId="1" applyFont="1" applyFill="1" applyBorder="1" applyAlignment="1">
      <alignment horizontal="center" textRotation="90"/>
    </xf>
    <xf numFmtId="0" fontId="13" fillId="0" borderId="0" xfId="1" applyFont="1" applyBorder="1"/>
    <xf numFmtId="0" fontId="13" fillId="0" borderId="0" xfId="1" applyFont="1" applyBorder="1" applyAlignment="1">
      <alignment vertical="center" textRotation="90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/>
    <xf numFmtId="0" fontId="6" fillId="0" borderId="0" xfId="1" applyNumberFormat="1" applyFont="1" applyBorder="1" applyAlignment="1">
      <alignment horizontal="center"/>
    </xf>
    <xf numFmtId="1" fontId="4" fillId="0" borderId="7" xfId="2" applyNumberFormat="1" applyFont="1" applyFill="1" applyBorder="1" applyAlignment="1">
      <alignment wrapText="1"/>
    </xf>
    <xf numFmtId="0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17" fillId="0" borderId="0" xfId="1" applyFont="1" applyBorder="1"/>
    <xf numFmtId="0" fontId="17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1" applyNumberFormat="1" applyFont="1" applyBorder="1" applyAlignment="1">
      <alignment horizontal="center"/>
    </xf>
    <xf numFmtId="14" fontId="26" fillId="0" borderId="28" xfId="0" applyNumberFormat="1" applyFont="1" applyBorder="1" applyAlignment="1">
      <alignment horizontal="center" vertical="center" wrapText="1"/>
    </xf>
    <xf numFmtId="14" fontId="26" fillId="0" borderId="36" xfId="0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1" fontId="28" fillId="4" borderId="2" xfId="2" applyNumberFormat="1" applyFont="1" applyFill="1" applyBorder="1" applyAlignment="1">
      <alignment horizontal="center" wrapText="1"/>
    </xf>
    <xf numFmtId="0" fontId="25" fillId="0" borderId="67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1" fontId="28" fillId="4" borderId="2" xfId="2" applyNumberFormat="1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 vertical="center"/>
    </xf>
    <xf numFmtId="0" fontId="25" fillId="0" borderId="33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 vertical="center"/>
    </xf>
    <xf numFmtId="0" fontId="28" fillId="4" borderId="12" xfId="2" applyFont="1" applyFill="1" applyBorder="1" applyAlignment="1">
      <alignment horizontal="center"/>
    </xf>
    <xf numFmtId="0" fontId="25" fillId="0" borderId="43" xfId="2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9" fillId="8" borderId="15" xfId="1" applyFont="1" applyFill="1" applyBorder="1" applyAlignment="1">
      <alignment horizontal="center" vertical="center"/>
    </xf>
    <xf numFmtId="0" fontId="29" fillId="8" borderId="13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9" fillId="4" borderId="51" xfId="1" applyFont="1" applyFill="1" applyBorder="1" applyAlignment="1">
      <alignment horizontal="center" vertical="center"/>
    </xf>
    <xf numFmtId="0" fontId="31" fillId="0" borderId="9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2" fontId="32" fillId="6" borderId="54" xfId="1" applyNumberFormat="1" applyFont="1" applyFill="1" applyBorder="1" applyAlignment="1">
      <alignment horizontal="center" vertical="center"/>
    </xf>
    <xf numFmtId="2" fontId="32" fillId="6" borderId="50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/>
    </xf>
    <xf numFmtId="1" fontId="32" fillId="0" borderId="53" xfId="1" applyNumberFormat="1" applyFont="1" applyBorder="1" applyAlignment="1">
      <alignment horizontal="center" vertical="center"/>
    </xf>
    <xf numFmtId="0" fontId="29" fillId="8" borderId="54" xfId="1" applyFont="1" applyFill="1" applyBorder="1" applyAlignment="1">
      <alignment horizontal="center" vertical="center"/>
    </xf>
    <xf numFmtId="0" fontId="29" fillId="8" borderId="49" xfId="1" applyFont="1" applyFill="1" applyBorder="1" applyAlignment="1">
      <alignment horizontal="center" vertical="center"/>
    </xf>
    <xf numFmtId="1" fontId="36" fillId="0" borderId="10" xfId="2" applyNumberFormat="1" applyFont="1" applyFill="1" applyBorder="1" applyAlignment="1">
      <alignment horizontal="center" wrapText="1"/>
    </xf>
    <xf numFmtId="1" fontId="16" fillId="0" borderId="8" xfId="1" applyNumberFormat="1" applyFont="1" applyFill="1" applyBorder="1" applyAlignment="1">
      <alignment horizontal="center" vertical="center"/>
    </xf>
    <xf numFmtId="1" fontId="36" fillId="0" borderId="42" xfId="2" applyNumberFormat="1" applyFont="1" applyFill="1" applyBorder="1" applyAlignment="1">
      <alignment horizontal="center" wrapText="1"/>
    </xf>
    <xf numFmtId="1" fontId="36" fillId="0" borderId="41" xfId="2" applyNumberFormat="1" applyFont="1" applyFill="1" applyBorder="1" applyAlignment="1">
      <alignment horizontal="center" wrapText="1"/>
    </xf>
    <xf numFmtId="1" fontId="36" fillId="0" borderId="15" xfId="2" applyNumberFormat="1" applyFont="1" applyFill="1" applyBorder="1" applyAlignment="1">
      <alignment horizontal="center" wrapText="1"/>
    </xf>
    <xf numFmtId="1" fontId="36" fillId="0" borderId="13" xfId="2" applyNumberFormat="1" applyFont="1" applyFill="1" applyBorder="1" applyAlignment="1">
      <alignment horizontal="center" wrapText="1"/>
    </xf>
    <xf numFmtId="1" fontId="36" fillId="0" borderId="8" xfId="2" applyNumberFormat="1" applyFont="1" applyFill="1" applyBorder="1" applyAlignment="1">
      <alignment horizontal="center" wrapText="1"/>
    </xf>
    <xf numFmtId="0" fontId="9" fillId="0" borderId="2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1" fontId="30" fillId="0" borderId="39" xfId="2" applyNumberFormat="1" applyFont="1" applyBorder="1" applyAlignment="1">
      <alignment horizontal="center" vertical="center" wrapText="1"/>
    </xf>
    <xf numFmtId="1" fontId="30" fillId="0" borderId="36" xfId="2" applyNumberFormat="1" applyFont="1" applyBorder="1" applyAlignment="1">
      <alignment horizontal="center" vertical="center" wrapText="1"/>
    </xf>
    <xf numFmtId="1" fontId="30" fillId="0" borderId="38" xfId="2" applyNumberFormat="1" applyFont="1" applyBorder="1" applyAlignment="1">
      <alignment horizontal="center" vertical="center" wrapText="1"/>
    </xf>
    <xf numFmtId="1" fontId="23" fillId="4" borderId="40" xfId="2" applyNumberFormat="1" applyFont="1" applyFill="1" applyBorder="1" applyAlignment="1">
      <alignment horizontal="center" vertical="center" wrapText="1"/>
    </xf>
    <xf numFmtId="1" fontId="30" fillId="0" borderId="39" xfId="2" applyNumberFormat="1" applyFont="1" applyFill="1" applyBorder="1" applyAlignment="1">
      <alignment horizontal="center" vertical="center" wrapText="1"/>
    </xf>
    <xf numFmtId="1" fontId="30" fillId="0" borderId="38" xfId="2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14" fontId="34" fillId="0" borderId="27" xfId="1" applyNumberFormat="1" applyFont="1" applyFill="1" applyBorder="1" applyAlignment="1">
      <alignment horizontal="center" vertical="center"/>
    </xf>
    <xf numFmtId="1" fontId="30" fillId="0" borderId="31" xfId="2" applyNumberFormat="1" applyFont="1" applyBorder="1" applyAlignment="1">
      <alignment horizontal="center" vertical="center" wrapText="1"/>
    </xf>
    <xf numFmtId="1" fontId="30" fillId="0" borderId="28" xfId="2" applyNumberFormat="1" applyFont="1" applyBorder="1" applyAlignment="1">
      <alignment horizontal="center" vertical="center" wrapText="1"/>
    </xf>
    <xf numFmtId="1" fontId="30" fillId="0" borderId="30" xfId="2" applyNumberFormat="1" applyFont="1" applyBorder="1" applyAlignment="1">
      <alignment horizontal="center" vertical="center" wrapText="1"/>
    </xf>
    <xf numFmtId="1" fontId="23" fillId="4" borderId="25" xfId="2" applyNumberFormat="1" applyFont="1" applyFill="1" applyBorder="1" applyAlignment="1">
      <alignment horizontal="center" vertical="center" wrapText="1"/>
    </xf>
    <xf numFmtId="1" fontId="30" fillId="0" borderId="31" xfId="2" applyNumberFormat="1" applyFont="1" applyFill="1" applyBorder="1" applyAlignment="1">
      <alignment horizontal="center" vertical="center" wrapText="1"/>
    </xf>
    <xf numFmtId="1" fontId="30" fillId="0" borderId="30" xfId="2" applyNumberFormat="1" applyFont="1" applyFill="1" applyBorder="1" applyAlignment="1">
      <alignment horizontal="center" vertical="center" wrapText="1"/>
    </xf>
    <xf numFmtId="14" fontId="35" fillId="0" borderId="27" xfId="2" applyNumberFormat="1" applyFont="1" applyBorder="1" applyAlignment="1">
      <alignment horizontal="center" vertical="center" wrapText="1"/>
    </xf>
    <xf numFmtId="1" fontId="30" fillId="0" borderId="31" xfId="1" applyNumberFormat="1" applyFont="1" applyBorder="1" applyAlignment="1">
      <alignment horizontal="center" vertical="center"/>
    </xf>
    <xf numFmtId="1" fontId="30" fillId="0" borderId="28" xfId="1" applyNumberFormat="1" applyFont="1" applyBorder="1" applyAlignment="1">
      <alignment horizontal="center" vertical="center"/>
    </xf>
    <xf numFmtId="1" fontId="30" fillId="0" borderId="30" xfId="1" applyNumberFormat="1" applyFont="1" applyBorder="1" applyAlignment="1">
      <alignment horizontal="center" vertical="center"/>
    </xf>
    <xf numFmtId="1" fontId="30" fillId="0" borderId="30" xfId="1" applyNumberFormat="1" applyFont="1" applyFill="1" applyBorder="1" applyAlignment="1">
      <alignment horizontal="center" vertical="center"/>
    </xf>
    <xf numFmtId="1" fontId="30" fillId="0" borderId="31" xfId="1" applyNumberFormat="1" applyFont="1" applyFill="1" applyBorder="1" applyAlignment="1">
      <alignment horizontal="center" vertical="center"/>
    </xf>
    <xf numFmtId="1" fontId="30" fillId="0" borderId="28" xfId="1" applyNumberFormat="1" applyFont="1" applyFill="1" applyBorder="1" applyAlignment="1">
      <alignment horizontal="center" vertical="center"/>
    </xf>
    <xf numFmtId="1" fontId="30" fillId="0" borderId="64" xfId="2" applyNumberFormat="1" applyFont="1" applyBorder="1" applyAlignment="1">
      <alignment horizontal="center" vertical="center" wrapText="1"/>
    </xf>
    <xf numFmtId="1" fontId="30" fillId="0" borderId="23" xfId="2" applyNumberFormat="1" applyFont="1" applyBorder="1" applyAlignment="1">
      <alignment horizontal="center" vertical="center" wrapText="1"/>
    </xf>
    <xf numFmtId="1" fontId="30" fillId="0" borderId="22" xfId="2" applyNumberFormat="1" applyFont="1" applyBorder="1" applyAlignment="1">
      <alignment horizontal="center" vertical="center" wrapText="1"/>
    </xf>
    <xf numFmtId="1" fontId="23" fillId="4" borderId="21" xfId="2" applyNumberFormat="1" applyFont="1" applyFill="1" applyBorder="1" applyAlignment="1">
      <alignment horizontal="center" vertical="center" wrapText="1"/>
    </xf>
    <xf numFmtId="1" fontId="30" fillId="0" borderId="64" xfId="2" applyNumberFormat="1" applyFont="1" applyFill="1" applyBorder="1" applyAlignment="1">
      <alignment horizontal="center" vertical="center" wrapText="1"/>
    </xf>
    <xf numFmtId="1" fontId="30" fillId="0" borderId="22" xfId="2" applyNumberFormat="1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12" fillId="6" borderId="15" xfId="1" applyFont="1" applyFill="1" applyBorder="1" applyAlignment="1">
      <alignment horizontal="center" textRotation="90"/>
    </xf>
    <xf numFmtId="2" fontId="37" fillId="6" borderId="42" xfId="1" applyNumberFormat="1" applyFont="1" applyFill="1" applyBorder="1" applyAlignment="1">
      <alignment horizontal="center" vertical="center"/>
    </xf>
    <xf numFmtId="2" fontId="37" fillId="6" borderId="47" xfId="1" applyNumberFormat="1" applyFont="1" applyFill="1" applyBorder="1" applyAlignment="1">
      <alignment horizontal="center" vertical="center"/>
    </xf>
    <xf numFmtId="2" fontId="37" fillId="0" borderId="33" xfId="1" applyNumberFormat="1" applyFont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/>
    </xf>
    <xf numFmtId="2" fontId="37" fillId="0" borderId="41" xfId="1" applyNumberFormat="1" applyFont="1" applyBorder="1" applyAlignment="1">
      <alignment horizontal="center" vertical="center"/>
    </xf>
    <xf numFmtId="0" fontId="38" fillId="4" borderId="51" xfId="1" applyFont="1" applyFill="1" applyBorder="1" applyAlignment="1">
      <alignment horizontal="center" vertical="center"/>
    </xf>
    <xf numFmtId="0" fontId="38" fillId="8" borderId="54" xfId="1" applyFont="1" applyFill="1" applyBorder="1" applyAlignment="1">
      <alignment horizontal="center" vertical="center"/>
    </xf>
    <xf numFmtId="0" fontId="38" fillId="8" borderId="49" xfId="1" applyFont="1" applyFill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4" fillId="0" borderId="34" xfId="0" applyNumberFormat="1" applyFont="1" applyBorder="1" applyAlignment="1">
      <alignment horizontal="center" vertical="center" wrapText="1"/>
    </xf>
    <xf numFmtId="14" fontId="14" fillId="0" borderId="33" xfId="0" applyNumberFormat="1" applyFont="1" applyBorder="1" applyAlignment="1">
      <alignment horizontal="center" vertical="center" wrapText="1"/>
    </xf>
    <xf numFmtId="0" fontId="25" fillId="8" borderId="47" xfId="1" applyFont="1" applyFill="1" applyBorder="1" applyAlignment="1">
      <alignment horizontal="center" vertical="center"/>
    </xf>
    <xf numFmtId="0" fontId="25" fillId="8" borderId="67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 vertical="center"/>
    </xf>
    <xf numFmtId="1" fontId="36" fillId="0" borderId="15" xfId="2" applyNumberFormat="1" applyFont="1" applyFill="1" applyBorder="1" applyAlignment="1">
      <alignment horizontal="center" vertical="center" wrapText="1"/>
    </xf>
    <xf numFmtId="1" fontId="36" fillId="0" borderId="1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4" fontId="34" fillId="0" borderId="16" xfId="1" applyNumberFormat="1" applyFont="1" applyFill="1" applyBorder="1" applyAlignment="1">
      <alignment horizontal="center" vertical="center"/>
    </xf>
    <xf numFmtId="1" fontId="30" fillId="0" borderId="37" xfId="2" applyNumberFormat="1" applyFont="1" applyBorder="1" applyAlignment="1">
      <alignment horizontal="center" vertical="center" wrapText="1"/>
    </xf>
    <xf numFmtId="1" fontId="30" fillId="0" borderId="29" xfId="2" applyNumberFormat="1" applyFont="1" applyBorder="1" applyAlignment="1">
      <alignment horizontal="center" vertical="center" wrapText="1"/>
    </xf>
    <xf numFmtId="1" fontId="30" fillId="0" borderId="24" xfId="2" applyNumberFormat="1" applyFont="1" applyBorder="1" applyAlignment="1">
      <alignment horizontal="center" vertical="center" wrapText="1"/>
    </xf>
    <xf numFmtId="1" fontId="36" fillId="0" borderId="46" xfId="2" applyNumberFormat="1" applyFont="1" applyFill="1" applyBorder="1" applyAlignment="1">
      <alignment horizontal="center" wrapText="1"/>
    </xf>
    <xf numFmtId="1" fontId="36" fillId="0" borderId="68" xfId="2" applyNumberFormat="1" applyFont="1" applyFill="1" applyBorder="1" applyAlignment="1">
      <alignment horizontal="center" wrapText="1"/>
    </xf>
    <xf numFmtId="1" fontId="4" fillId="0" borderId="0" xfId="2" applyNumberFormat="1" applyFont="1" applyFill="1" applyBorder="1" applyAlignment="1">
      <alignment wrapText="1"/>
    </xf>
    <xf numFmtId="0" fontId="25" fillId="0" borderId="15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textRotation="90"/>
    </xf>
    <xf numFmtId="0" fontId="25" fillId="0" borderId="10" xfId="1" applyFont="1" applyFill="1" applyBorder="1" applyAlignment="1">
      <alignment horizontal="center" vertical="center"/>
    </xf>
    <xf numFmtId="2" fontId="32" fillId="6" borderId="42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/>
    </xf>
    <xf numFmtId="1" fontId="32" fillId="0" borderId="33" xfId="1" applyNumberFormat="1" applyFont="1" applyBorder="1" applyAlignment="1">
      <alignment horizontal="center" vertical="center"/>
    </xf>
    <xf numFmtId="2" fontId="32" fillId="0" borderId="41" xfId="1" applyNumberFormat="1" applyFont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1" fontId="30" fillId="0" borderId="35" xfId="2" applyNumberFormat="1" applyFont="1" applyFill="1" applyBorder="1" applyAlignment="1">
      <alignment horizontal="center" vertical="center" wrapText="1"/>
    </xf>
    <xf numFmtId="2" fontId="32" fillId="0" borderId="49" xfId="1" applyNumberFormat="1" applyFont="1" applyBorder="1" applyAlignment="1">
      <alignment horizontal="center" vertical="center"/>
    </xf>
    <xf numFmtId="1" fontId="30" fillId="0" borderId="27" xfId="2" applyNumberFormat="1" applyFont="1" applyFill="1" applyBorder="1" applyAlignment="1">
      <alignment horizontal="center" vertical="center" wrapText="1"/>
    </xf>
    <xf numFmtId="1" fontId="30" fillId="0" borderId="63" xfId="2" applyNumberFormat="1" applyFont="1" applyFill="1" applyBorder="1" applyAlignment="1">
      <alignment horizontal="center" vertical="center" wrapText="1"/>
    </xf>
    <xf numFmtId="1" fontId="36" fillId="0" borderId="49" xfId="2" applyNumberFormat="1" applyFont="1" applyFill="1" applyBorder="1" applyAlignment="1">
      <alignment horizontal="center" wrapText="1"/>
    </xf>
    <xf numFmtId="1" fontId="21" fillId="0" borderId="0" xfId="2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0" fontId="25" fillId="0" borderId="9" xfId="2" applyFont="1" applyFill="1" applyBorder="1" applyAlignment="1">
      <alignment horizontal="center" vertical="center"/>
    </xf>
    <xf numFmtId="2" fontId="32" fillId="0" borderId="50" xfId="1" applyNumberFormat="1" applyFont="1" applyBorder="1" applyAlignment="1">
      <alignment horizontal="center" vertical="center" wrapText="1"/>
    </xf>
    <xf numFmtId="0" fontId="30" fillId="8" borderId="28" xfId="1" applyFont="1" applyFill="1" applyBorder="1" applyAlignment="1">
      <alignment horizontal="center" vertical="center"/>
    </xf>
    <xf numFmtId="2" fontId="32" fillId="6" borderId="33" xfId="1" applyNumberFormat="1" applyFont="1" applyFill="1" applyBorder="1" applyAlignment="1">
      <alignment horizontal="center" vertical="center"/>
    </xf>
    <xf numFmtId="0" fontId="30" fillId="8" borderId="23" xfId="1" applyFont="1" applyFill="1" applyBorder="1" applyAlignment="1">
      <alignment horizontal="center" vertical="center"/>
    </xf>
    <xf numFmtId="1" fontId="16" fillId="0" borderId="45" xfId="1" applyNumberFormat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31" fillId="0" borderId="33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1" fontId="30" fillId="0" borderId="27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 wrapText="1"/>
    </xf>
    <xf numFmtId="0" fontId="25" fillId="11" borderId="33" xfId="1" applyFont="1" applyFill="1" applyBorder="1" applyAlignment="1">
      <alignment horizontal="center" vertical="center"/>
    </xf>
    <xf numFmtId="0" fontId="25" fillId="11" borderId="14" xfId="1" applyFont="1" applyFill="1" applyBorder="1" applyAlignment="1">
      <alignment horizontal="center" vertical="center"/>
    </xf>
    <xf numFmtId="0" fontId="25" fillId="11" borderId="9" xfId="1" applyFont="1" applyFill="1" applyBorder="1" applyAlignment="1">
      <alignment horizontal="center" vertical="center"/>
    </xf>
    <xf numFmtId="1" fontId="42" fillId="0" borderId="30" xfId="1" applyNumberFormat="1" applyFont="1" applyFill="1" applyBorder="1" applyAlignment="1">
      <alignment horizontal="center" vertical="center"/>
    </xf>
    <xf numFmtId="1" fontId="44" fillId="0" borderId="28" xfId="1" applyNumberFormat="1" applyFont="1" applyFill="1" applyBorder="1" applyAlignment="1">
      <alignment horizontal="center" vertical="center"/>
    </xf>
    <xf numFmtId="1" fontId="44" fillId="0" borderId="30" xfId="1" applyNumberFormat="1" applyFont="1" applyFill="1" applyBorder="1" applyAlignment="1">
      <alignment horizontal="center" vertical="center"/>
    </xf>
    <xf numFmtId="0" fontId="46" fillId="0" borderId="14" xfId="1" applyFont="1" applyFill="1" applyBorder="1" applyAlignment="1">
      <alignment horizontal="center" vertical="center"/>
    </xf>
    <xf numFmtId="0" fontId="46" fillId="0" borderId="13" xfId="1" applyFont="1" applyFill="1" applyBorder="1" applyAlignment="1">
      <alignment horizontal="center" vertical="center"/>
    </xf>
    <xf numFmtId="0" fontId="46" fillId="0" borderId="33" xfId="1" applyFont="1" applyFill="1" applyBorder="1" applyAlignment="1">
      <alignment horizontal="center" vertical="center"/>
    </xf>
    <xf numFmtId="0" fontId="46" fillId="0" borderId="41" xfId="1" applyFont="1" applyFill="1" applyBorder="1" applyAlignment="1">
      <alignment horizontal="center" vertical="center"/>
    </xf>
    <xf numFmtId="0" fontId="46" fillId="0" borderId="15" xfId="2" applyFont="1" applyFill="1" applyBorder="1" applyAlignment="1">
      <alignment horizontal="center" vertical="center"/>
    </xf>
    <xf numFmtId="1" fontId="44" fillId="0" borderId="39" xfId="2" applyNumberFormat="1" applyFont="1" applyBorder="1" applyAlignment="1">
      <alignment horizontal="center" vertical="center" wrapText="1"/>
    </xf>
    <xf numFmtId="1" fontId="44" fillId="0" borderId="36" xfId="2" applyNumberFormat="1" applyFont="1" applyBorder="1" applyAlignment="1">
      <alignment horizontal="center" vertical="center" wrapText="1"/>
    </xf>
    <xf numFmtId="1" fontId="44" fillId="0" borderId="38" xfId="2" applyNumberFormat="1" applyFont="1" applyBorder="1" applyAlignment="1">
      <alignment horizontal="center" vertical="center" wrapText="1"/>
    </xf>
    <xf numFmtId="1" fontId="44" fillId="0" borderId="31" xfId="2" applyNumberFormat="1" applyFont="1" applyBorder="1" applyAlignment="1">
      <alignment horizontal="center" vertical="center" wrapText="1"/>
    </xf>
    <xf numFmtId="1" fontId="44" fillId="0" borderId="28" xfId="1" applyNumberFormat="1" applyFont="1" applyBorder="1" applyAlignment="1">
      <alignment horizontal="center" vertical="center"/>
    </xf>
    <xf numFmtId="1" fontId="44" fillId="0" borderId="30" xfId="1" applyNumberFormat="1" applyFont="1" applyBorder="1" applyAlignment="1">
      <alignment horizontal="center" vertical="center"/>
    </xf>
    <xf numFmtId="1" fontId="44" fillId="0" borderId="28" xfId="2" applyNumberFormat="1" applyFont="1" applyBorder="1" applyAlignment="1">
      <alignment horizontal="center" vertical="center" wrapText="1"/>
    </xf>
    <xf numFmtId="1" fontId="44" fillId="0" borderId="30" xfId="2" applyNumberFormat="1" applyFont="1" applyBorder="1" applyAlignment="1">
      <alignment horizontal="center" vertical="center" wrapText="1"/>
    </xf>
    <xf numFmtId="1" fontId="44" fillId="0" borderId="64" xfId="2" applyNumberFormat="1" applyFont="1" applyBorder="1" applyAlignment="1">
      <alignment horizontal="center" vertical="center" wrapText="1"/>
    </xf>
    <xf numFmtId="1" fontId="44" fillId="0" borderId="23" xfId="2" applyNumberFormat="1" applyFont="1" applyBorder="1" applyAlignment="1">
      <alignment horizontal="center" vertical="center" wrapText="1"/>
    </xf>
    <xf numFmtId="1" fontId="44" fillId="0" borderId="22" xfId="2" applyNumberFormat="1" applyFont="1" applyBorder="1" applyAlignment="1">
      <alignment horizontal="center" vertical="center" wrapText="1"/>
    </xf>
    <xf numFmtId="1" fontId="45" fillId="0" borderId="46" xfId="2" applyNumberFormat="1" applyFont="1" applyFill="1" applyBorder="1" applyAlignment="1">
      <alignment horizontal="center" vertical="center" wrapText="1"/>
    </xf>
    <xf numFmtId="1" fontId="45" fillId="0" borderId="68" xfId="2" applyNumberFormat="1" applyFont="1" applyFill="1" applyBorder="1" applyAlignment="1">
      <alignment horizontal="center" vertical="center" wrapText="1"/>
    </xf>
    <xf numFmtId="0" fontId="50" fillId="8" borderId="13" xfId="1" applyFont="1" applyFill="1" applyBorder="1" applyAlignment="1">
      <alignment horizontal="center" vertical="center"/>
    </xf>
    <xf numFmtId="2" fontId="50" fillId="6" borderId="54" xfId="1" applyNumberFormat="1" applyFont="1" applyFill="1" applyBorder="1" applyAlignment="1">
      <alignment horizontal="center" vertical="center"/>
    </xf>
    <xf numFmtId="2" fontId="50" fillId="0" borderId="53" xfId="1" applyNumberFormat="1" applyFont="1" applyBorder="1" applyAlignment="1">
      <alignment horizontal="center" vertical="center"/>
    </xf>
    <xf numFmtId="1" fontId="50" fillId="0" borderId="53" xfId="1" applyNumberFormat="1" applyFont="1" applyBorder="1" applyAlignment="1">
      <alignment horizontal="center" vertical="center"/>
    </xf>
    <xf numFmtId="2" fontId="50" fillId="0" borderId="49" xfId="1" applyNumberFormat="1" applyFont="1" applyBorder="1" applyAlignment="1">
      <alignment horizontal="center" vertical="center"/>
    </xf>
    <xf numFmtId="2" fontId="29" fillId="6" borderId="42" xfId="1" applyNumberFormat="1" applyFont="1" applyFill="1" applyBorder="1" applyAlignment="1">
      <alignment horizontal="center" vertical="center"/>
    </xf>
    <xf numFmtId="2" fontId="29" fillId="6" borderId="47" xfId="1" applyNumberFormat="1" applyFont="1" applyFill="1" applyBorder="1" applyAlignment="1">
      <alignment horizontal="center" vertical="center"/>
    </xf>
    <xf numFmtId="2" fontId="29" fillId="0" borderId="33" xfId="1" applyNumberFormat="1" applyFont="1" applyBorder="1" applyAlignment="1">
      <alignment horizontal="center" vertical="center"/>
    </xf>
    <xf numFmtId="1" fontId="29" fillId="0" borderId="33" xfId="1" applyNumberFormat="1" applyFont="1" applyBorder="1" applyAlignment="1">
      <alignment horizontal="center" vertical="center"/>
    </xf>
    <xf numFmtId="2" fontId="29" fillId="6" borderId="4" xfId="1" applyNumberFormat="1" applyFont="1" applyFill="1" applyBorder="1" applyAlignment="1">
      <alignment horizontal="center" vertical="center"/>
    </xf>
    <xf numFmtId="0" fontId="54" fillId="0" borderId="0" xfId="1" applyFont="1" applyBorder="1"/>
    <xf numFmtId="14" fontId="30" fillId="0" borderId="35" xfId="1" applyNumberFormat="1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14" fontId="30" fillId="0" borderId="62" xfId="1" applyNumberFormat="1" applyFont="1" applyFill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9" fillId="0" borderId="5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7" fillId="0" borderId="5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9" fillId="0" borderId="32" xfId="0" applyFont="1" applyFill="1" applyBorder="1" applyAlignment="1">
      <alignment horizontal="left" vertical="center"/>
    </xf>
    <xf numFmtId="0" fontId="49" fillId="0" borderId="60" xfId="0" applyFont="1" applyBorder="1" applyAlignment="1">
      <alignment horizontal="left" vertical="center"/>
    </xf>
    <xf numFmtId="0" fontId="47" fillId="0" borderId="32" xfId="0" applyFont="1" applyFill="1" applyBorder="1" applyAlignment="1">
      <alignment horizontal="left" vertical="center"/>
    </xf>
    <xf numFmtId="0" fontId="47" fillId="0" borderId="5" xfId="0" applyFont="1" applyFill="1" applyBorder="1" applyAlignment="1">
      <alignment horizontal="left" vertical="center"/>
    </xf>
    <xf numFmtId="0" fontId="47" fillId="0" borderId="70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14" fontId="48" fillId="0" borderId="23" xfId="0" applyNumberFormat="1" applyFont="1" applyBorder="1" applyAlignment="1">
      <alignment horizontal="center" vertical="center" wrapText="1"/>
    </xf>
    <xf numFmtId="14" fontId="30" fillId="0" borderId="8" xfId="1" applyNumberFormat="1" applyFont="1" applyFill="1" applyBorder="1" applyAlignment="1">
      <alignment horizontal="center" vertical="center"/>
    </xf>
    <xf numFmtId="1" fontId="42" fillId="0" borderId="37" xfId="2" applyNumberFormat="1" applyFont="1" applyBorder="1" applyAlignment="1">
      <alignment horizontal="center" vertical="center" wrapText="1"/>
    </xf>
    <xf numFmtId="1" fontId="42" fillId="0" borderId="36" xfId="2" applyNumberFormat="1" applyFont="1" applyBorder="1" applyAlignment="1">
      <alignment horizontal="center" vertical="center" wrapText="1"/>
    </xf>
    <xf numFmtId="1" fontId="42" fillId="0" borderId="38" xfId="2" applyNumberFormat="1" applyFont="1" applyBorder="1" applyAlignment="1">
      <alignment horizontal="center" vertical="center" wrapText="1"/>
    </xf>
    <xf numFmtId="1" fontId="41" fillId="4" borderId="40" xfId="2" applyNumberFormat="1" applyFont="1" applyFill="1" applyBorder="1" applyAlignment="1">
      <alignment horizontal="center" vertical="center" wrapText="1"/>
    </xf>
    <xf numFmtId="1" fontId="42" fillId="0" borderId="39" xfId="2" applyNumberFormat="1" applyFont="1" applyFill="1" applyBorder="1" applyAlignment="1">
      <alignment horizontal="center" vertical="center" wrapText="1"/>
    </xf>
    <xf numFmtId="1" fontId="42" fillId="0" borderId="38" xfId="2" applyNumberFormat="1" applyFont="1" applyFill="1" applyBorder="1" applyAlignment="1">
      <alignment horizontal="center" vertical="center" wrapText="1"/>
    </xf>
    <xf numFmtId="1" fontId="42" fillId="0" borderId="61" xfId="2" applyNumberFormat="1" applyFont="1" applyBorder="1" applyAlignment="1">
      <alignment horizontal="center" vertical="center" wrapText="1"/>
    </xf>
    <xf numFmtId="1" fontId="42" fillId="0" borderId="34" xfId="2" applyNumberFormat="1" applyFont="1" applyBorder="1" applyAlignment="1">
      <alignment horizontal="center" vertical="center" wrapText="1"/>
    </xf>
    <xf numFmtId="1" fontId="42" fillId="0" borderId="66" xfId="2" applyNumberFormat="1" applyFont="1" applyBorder="1" applyAlignment="1">
      <alignment horizontal="center" vertical="center" wrapText="1"/>
    </xf>
    <xf numFmtId="1" fontId="41" fillId="4" borderId="25" xfId="2" applyNumberFormat="1" applyFont="1" applyFill="1" applyBorder="1" applyAlignment="1">
      <alignment horizontal="center" vertical="center" wrapText="1"/>
    </xf>
    <xf numFmtId="1" fontId="42" fillId="0" borderId="59" xfId="2" applyNumberFormat="1" applyFont="1" applyFill="1" applyBorder="1" applyAlignment="1">
      <alignment horizontal="center" vertical="center" wrapText="1"/>
    </xf>
    <xf numFmtId="1" fontId="42" fillId="0" borderId="66" xfId="2" applyNumberFormat="1" applyFont="1" applyFill="1" applyBorder="1" applyAlignment="1">
      <alignment horizontal="center" vertical="center" wrapText="1"/>
    </xf>
    <xf numFmtId="1" fontId="42" fillId="0" borderId="10" xfId="2" applyNumberFormat="1" applyFont="1" applyBorder="1" applyAlignment="1">
      <alignment horizontal="center" vertical="center" wrapText="1"/>
    </xf>
    <xf numFmtId="1" fontId="42" fillId="0" borderId="9" xfId="2" applyNumberFormat="1" applyFont="1" applyBorder="1" applyAlignment="1">
      <alignment horizontal="center" vertical="center" wrapText="1"/>
    </xf>
    <xf numFmtId="1" fontId="42" fillId="0" borderId="45" xfId="2" applyNumberFormat="1" applyFont="1" applyBorder="1" applyAlignment="1">
      <alignment horizontal="center" vertical="center" wrapText="1"/>
    </xf>
    <xf numFmtId="1" fontId="41" fillId="4" borderId="21" xfId="2" applyNumberFormat="1" applyFont="1" applyFill="1" applyBorder="1" applyAlignment="1">
      <alignment horizontal="center" vertical="center" wrapText="1"/>
    </xf>
    <xf numFmtId="1" fontId="42" fillId="0" borderId="43" xfId="2" applyNumberFormat="1" applyFont="1" applyFill="1" applyBorder="1" applyAlignment="1">
      <alignment horizontal="center" vertical="center" wrapText="1"/>
    </xf>
    <xf numFmtId="1" fontId="42" fillId="0" borderId="45" xfId="2" applyNumberFormat="1" applyFont="1" applyFill="1" applyBorder="1" applyAlignment="1">
      <alignment horizontal="center" vertical="center" wrapText="1"/>
    </xf>
    <xf numFmtId="0" fontId="55" fillId="6" borderId="18" xfId="1" applyFont="1" applyFill="1" applyBorder="1" applyAlignment="1">
      <alignment horizontal="center" textRotation="90"/>
    </xf>
    <xf numFmtId="0" fontId="55" fillId="0" borderId="17" xfId="1" applyFont="1" applyBorder="1" applyAlignment="1">
      <alignment horizontal="center" textRotation="90"/>
    </xf>
    <xf numFmtId="0" fontId="55" fillId="0" borderId="16" xfId="1" applyFont="1" applyBorder="1" applyAlignment="1">
      <alignment horizontal="center" textRotation="90"/>
    </xf>
    <xf numFmtId="1" fontId="42" fillId="0" borderId="31" xfId="2" applyNumberFormat="1" applyFont="1" applyBorder="1" applyAlignment="1">
      <alignment horizontal="center" vertical="center" wrapText="1"/>
    </xf>
    <xf numFmtId="1" fontId="42" fillId="0" borderId="28" xfId="2" applyNumberFormat="1" applyFont="1" applyBorder="1" applyAlignment="1">
      <alignment horizontal="center" vertical="center" wrapText="1"/>
    </xf>
    <xf numFmtId="1" fontId="42" fillId="0" borderId="30" xfId="2" applyNumberFormat="1" applyFont="1" applyBorder="1" applyAlignment="1">
      <alignment horizontal="center" vertical="center" wrapText="1"/>
    </xf>
    <xf numFmtId="1" fontId="42" fillId="0" borderId="31" xfId="2" applyNumberFormat="1" applyFont="1" applyFill="1" applyBorder="1" applyAlignment="1">
      <alignment horizontal="center" vertical="center" wrapText="1"/>
    </xf>
    <xf numFmtId="1" fontId="42" fillId="0" borderId="30" xfId="2" applyNumberFormat="1" applyFont="1" applyFill="1" applyBorder="1" applyAlignment="1">
      <alignment horizontal="center" vertical="center" wrapText="1"/>
    </xf>
    <xf numFmtId="1" fontId="42" fillId="0" borderId="31" xfId="1" applyNumberFormat="1" applyFont="1" applyBorder="1" applyAlignment="1">
      <alignment horizontal="center" vertical="center"/>
    </xf>
    <xf numFmtId="1" fontId="42" fillId="0" borderId="28" xfId="1" applyNumberFormat="1" applyFont="1" applyBorder="1" applyAlignment="1">
      <alignment horizontal="center" vertical="center"/>
    </xf>
    <xf numFmtId="1" fontId="42" fillId="0" borderId="30" xfId="1" applyNumberFormat="1" applyFont="1" applyBorder="1" applyAlignment="1">
      <alignment horizontal="center" vertical="center"/>
    </xf>
    <xf numFmtId="0" fontId="28" fillId="4" borderId="12" xfId="2" applyFont="1" applyFill="1" applyBorder="1" applyAlignment="1">
      <alignment horizontal="center" vertical="center"/>
    </xf>
    <xf numFmtId="14" fontId="48" fillId="0" borderId="28" xfId="0" applyNumberFormat="1" applyFont="1" applyFill="1" applyBorder="1" applyAlignment="1">
      <alignment horizontal="center" vertical="center" wrapText="1"/>
    </xf>
    <xf numFmtId="14" fontId="30" fillId="0" borderId="27" xfId="1" applyNumberFormat="1" applyFont="1" applyFill="1" applyBorder="1" applyAlignment="1">
      <alignment horizontal="center" vertical="center"/>
    </xf>
    <xf numFmtId="14" fontId="49" fillId="0" borderId="27" xfId="2" applyNumberFormat="1" applyFont="1" applyBorder="1" applyAlignment="1">
      <alignment horizontal="center" vertical="center" wrapText="1"/>
    </xf>
    <xf numFmtId="14" fontId="49" fillId="0" borderId="63" xfId="2" applyNumberFormat="1" applyFont="1" applyBorder="1" applyAlignment="1">
      <alignment horizontal="center" vertical="center" wrapText="1"/>
    </xf>
    <xf numFmtId="1" fontId="28" fillId="4" borderId="65" xfId="2" applyNumberFormat="1" applyFont="1" applyFill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1" fontId="24" fillId="0" borderId="59" xfId="2" applyNumberFormat="1" applyFont="1" applyBorder="1" applyAlignment="1">
      <alignment horizontal="center" vertical="center" wrapText="1"/>
    </xf>
    <xf numFmtId="1" fontId="24" fillId="0" borderId="34" xfId="2" applyNumberFormat="1" applyFont="1" applyBorder="1" applyAlignment="1">
      <alignment horizontal="center" vertical="center" wrapText="1"/>
    </xf>
    <xf numFmtId="1" fontId="24" fillId="0" borderId="66" xfId="2" applyNumberFormat="1" applyFont="1" applyBorder="1" applyAlignment="1">
      <alignment horizontal="center" vertical="center" wrapText="1"/>
    </xf>
    <xf numFmtId="1" fontId="24" fillId="0" borderId="31" xfId="2" applyNumberFormat="1" applyFont="1" applyBorder="1" applyAlignment="1">
      <alignment horizontal="center" vertical="center" wrapText="1"/>
    </xf>
    <xf numFmtId="1" fontId="24" fillId="0" borderId="28" xfId="2" applyNumberFormat="1" applyFont="1" applyBorder="1" applyAlignment="1">
      <alignment horizontal="center" vertical="center" wrapText="1"/>
    </xf>
    <xf numFmtId="1" fontId="24" fillId="0" borderId="30" xfId="2" applyNumberFormat="1" applyFont="1" applyBorder="1" applyAlignment="1">
      <alignment horizontal="center" vertical="center" wrapText="1"/>
    </xf>
    <xf numFmtId="1" fontId="24" fillId="0" borderId="31" xfId="1" applyNumberFormat="1" applyFont="1" applyBorder="1" applyAlignment="1">
      <alignment horizontal="center" vertical="center"/>
    </xf>
    <xf numFmtId="1" fontId="24" fillId="0" borderId="28" xfId="1" applyNumberFormat="1" applyFont="1" applyBorder="1" applyAlignment="1">
      <alignment horizontal="center" vertical="center"/>
    </xf>
    <xf numFmtId="1" fontId="24" fillId="0" borderId="30" xfId="1" applyNumberFormat="1" applyFont="1" applyBorder="1" applyAlignment="1">
      <alignment horizontal="center" vertical="center"/>
    </xf>
    <xf numFmtId="1" fontId="24" fillId="0" borderId="20" xfId="2" applyNumberFormat="1" applyFont="1" applyBorder="1" applyAlignment="1">
      <alignment horizontal="center" vertical="center" wrapText="1"/>
    </xf>
    <xf numFmtId="1" fontId="24" fillId="0" borderId="17" xfId="2" applyNumberFormat="1" applyFont="1" applyBorder="1" applyAlignment="1">
      <alignment horizontal="center" vertical="center" wrapText="1"/>
    </xf>
    <xf numFmtId="1" fontId="24" fillId="0" borderId="19" xfId="2" applyNumberFormat="1" applyFont="1" applyBorder="1" applyAlignment="1">
      <alignment horizontal="center" vertical="center" wrapText="1"/>
    </xf>
    <xf numFmtId="1" fontId="24" fillId="0" borderId="39" xfId="2" applyNumberFormat="1" applyFont="1" applyFill="1" applyBorder="1" applyAlignment="1">
      <alignment horizontal="center" vertical="center" wrapText="1"/>
    </xf>
    <xf numFmtId="1" fontId="24" fillId="0" borderId="38" xfId="2" applyNumberFormat="1" applyFont="1" applyFill="1" applyBorder="1" applyAlignment="1">
      <alignment horizontal="center" vertical="center" wrapText="1"/>
    </xf>
    <xf numFmtId="1" fontId="24" fillId="0" borderId="31" xfId="2" applyNumberFormat="1" applyFont="1" applyFill="1" applyBorder="1" applyAlignment="1">
      <alignment horizontal="center" vertical="center" wrapText="1"/>
    </xf>
    <xf numFmtId="1" fontId="24" fillId="0" borderId="30" xfId="2" applyNumberFormat="1" applyFont="1" applyFill="1" applyBorder="1" applyAlignment="1">
      <alignment horizontal="center" vertical="center" wrapText="1"/>
    </xf>
    <xf numFmtId="1" fontId="24" fillId="0" borderId="59" xfId="2" applyNumberFormat="1" applyFont="1" applyFill="1" applyBorder="1" applyAlignment="1">
      <alignment horizontal="center" vertical="center" wrapText="1"/>
    </xf>
    <xf numFmtId="1" fontId="24" fillId="0" borderId="66" xfId="2" applyNumberFormat="1" applyFont="1" applyFill="1" applyBorder="1" applyAlignment="1">
      <alignment horizontal="center" vertical="center" wrapText="1"/>
    </xf>
    <xf numFmtId="0" fontId="24" fillId="8" borderId="28" xfId="2" applyFont="1" applyFill="1" applyBorder="1" applyAlignment="1">
      <alignment horizontal="center" vertical="center"/>
    </xf>
    <xf numFmtId="1" fontId="24" fillId="0" borderId="30" xfId="1" applyNumberFormat="1" applyFont="1" applyFill="1" applyBorder="1" applyAlignment="1">
      <alignment horizontal="center" vertical="center"/>
    </xf>
    <xf numFmtId="1" fontId="24" fillId="0" borderId="20" xfId="2" applyNumberFormat="1" applyFont="1" applyFill="1" applyBorder="1" applyAlignment="1">
      <alignment horizontal="center" vertical="center" wrapText="1"/>
    </xf>
    <xf numFmtId="1" fontId="24" fillId="0" borderId="19" xfId="2" applyNumberFormat="1" applyFont="1" applyFill="1" applyBorder="1" applyAlignment="1">
      <alignment horizontal="center" vertical="center" wrapText="1"/>
    </xf>
    <xf numFmtId="1" fontId="28" fillId="0" borderId="15" xfId="2" applyNumberFormat="1" applyFont="1" applyFill="1" applyBorder="1" applyAlignment="1">
      <alignment horizontal="center" vertical="center" wrapText="1"/>
    </xf>
    <xf numFmtId="1" fontId="25" fillId="0" borderId="13" xfId="1" applyNumberFormat="1" applyFont="1" applyFill="1" applyBorder="1" applyAlignment="1">
      <alignment horizontal="center" vertical="center"/>
    </xf>
    <xf numFmtId="1" fontId="28" fillId="0" borderId="41" xfId="2" applyNumberFormat="1" applyFont="1" applyFill="1" applyBorder="1" applyAlignment="1">
      <alignment horizontal="center" vertical="center" wrapText="1"/>
    </xf>
    <xf numFmtId="1" fontId="28" fillId="0" borderId="13" xfId="2" applyNumberFormat="1" applyFont="1" applyFill="1" applyBorder="1" applyAlignment="1">
      <alignment horizontal="center" vertical="center" wrapText="1"/>
    </xf>
    <xf numFmtId="1" fontId="24" fillId="0" borderId="39" xfId="2" applyNumberFormat="1" applyFont="1" applyBorder="1" applyAlignment="1">
      <alignment horizontal="center" vertical="center" wrapText="1"/>
    </xf>
    <xf numFmtId="1" fontId="24" fillId="0" borderId="36" xfId="2" applyNumberFormat="1" applyFont="1" applyBorder="1" applyAlignment="1">
      <alignment horizontal="center" vertical="center" wrapText="1"/>
    </xf>
    <xf numFmtId="1" fontId="24" fillId="0" borderId="38" xfId="2" applyNumberFormat="1" applyFont="1" applyBorder="1" applyAlignment="1">
      <alignment horizontal="center" vertical="center" wrapText="1"/>
    </xf>
    <xf numFmtId="0" fontId="24" fillId="8" borderId="34" xfId="1" applyFont="1" applyFill="1" applyBorder="1" applyAlignment="1">
      <alignment horizontal="center" vertical="center"/>
    </xf>
    <xf numFmtId="1" fontId="24" fillId="0" borderId="47" xfId="2" applyNumberFormat="1" applyFont="1" applyFill="1" applyBorder="1" applyAlignment="1">
      <alignment horizontal="center" vertical="center" wrapText="1"/>
    </xf>
    <xf numFmtId="1" fontId="24" fillId="0" borderId="46" xfId="2" applyNumberFormat="1" applyFont="1" applyFill="1" applyBorder="1" applyAlignment="1">
      <alignment horizontal="center" vertical="center" wrapText="1"/>
    </xf>
    <xf numFmtId="1" fontId="57" fillId="4" borderId="2" xfId="2" applyNumberFormat="1" applyFont="1" applyFill="1" applyBorder="1" applyAlignment="1">
      <alignment horizontal="center" wrapText="1"/>
    </xf>
    <xf numFmtId="1" fontId="57" fillId="0" borderId="15" xfId="2" applyNumberFormat="1" applyFont="1" applyFill="1" applyBorder="1" applyAlignment="1">
      <alignment horizontal="center" wrapText="1"/>
    </xf>
    <xf numFmtId="1" fontId="57" fillId="4" borderId="2" xfId="2" applyNumberFormat="1" applyFont="1" applyFill="1" applyBorder="1" applyAlignment="1">
      <alignment horizontal="center"/>
    </xf>
    <xf numFmtId="1" fontId="57" fillId="0" borderId="42" xfId="2" applyNumberFormat="1" applyFont="1" applyFill="1" applyBorder="1" applyAlignment="1">
      <alignment horizontal="center" wrapText="1"/>
    </xf>
    <xf numFmtId="0" fontId="57" fillId="4" borderId="2" xfId="2" applyFont="1" applyFill="1" applyBorder="1" applyAlignment="1">
      <alignment horizontal="center"/>
    </xf>
    <xf numFmtId="0" fontId="47" fillId="0" borderId="24" xfId="0" applyFont="1" applyFill="1" applyBorder="1" applyAlignment="1">
      <alignment horizontal="left" vertical="center"/>
    </xf>
    <xf numFmtId="14" fontId="47" fillId="0" borderId="23" xfId="0" applyNumberFormat="1" applyFont="1" applyBorder="1" applyAlignment="1">
      <alignment horizontal="center" vertical="center"/>
    </xf>
    <xf numFmtId="14" fontId="30" fillId="0" borderId="63" xfId="1" applyNumberFormat="1" applyFont="1" applyFill="1" applyBorder="1" applyAlignment="1">
      <alignment horizontal="center" vertical="center"/>
    </xf>
    <xf numFmtId="14" fontId="15" fillId="0" borderId="35" xfId="1" applyNumberFormat="1" applyFont="1" applyFill="1" applyBorder="1" applyAlignment="1">
      <alignment horizontal="center" vertical="center"/>
    </xf>
    <xf numFmtId="1" fontId="42" fillId="0" borderId="28" xfId="1" applyNumberFormat="1" applyFont="1" applyFill="1" applyBorder="1" applyAlignment="1">
      <alignment horizontal="center" vertical="center"/>
    </xf>
    <xf numFmtId="1" fontId="28" fillId="4" borderId="51" xfId="2" applyNumberFormat="1" applyFont="1" applyFill="1" applyBorder="1" applyAlignment="1">
      <alignment wrapText="1"/>
    </xf>
    <xf numFmtId="1" fontId="28" fillId="4" borderId="6" xfId="2" applyNumberFormat="1" applyFont="1" applyFill="1" applyBorder="1" applyAlignment="1">
      <alignment wrapText="1"/>
    </xf>
    <xf numFmtId="1" fontId="8" fillId="0" borderId="51" xfId="2" applyNumberFormat="1" applyFont="1" applyBorder="1" applyAlignment="1">
      <alignment horizontal="center" wrapText="1"/>
    </xf>
    <xf numFmtId="1" fontId="8" fillId="0" borderId="6" xfId="2" applyNumberFormat="1" applyFont="1" applyBorder="1" applyAlignment="1">
      <alignment horizontal="center" wrapText="1"/>
    </xf>
    <xf numFmtId="1" fontId="28" fillId="4" borderId="51" xfId="2" applyNumberFormat="1" applyFont="1" applyFill="1" applyBorder="1" applyAlignment="1">
      <alignment horizontal="center" wrapText="1"/>
    </xf>
    <xf numFmtId="1" fontId="28" fillId="4" borderId="6" xfId="2" applyNumberFormat="1" applyFont="1" applyFill="1" applyBorder="1" applyAlignment="1">
      <alignment horizontal="center" wrapText="1"/>
    </xf>
    <xf numFmtId="1" fontId="45" fillId="4" borderId="51" xfId="2" applyNumberFormat="1" applyFont="1" applyFill="1" applyBorder="1" applyAlignment="1">
      <alignment horizontal="center" wrapText="1"/>
    </xf>
    <xf numFmtId="1" fontId="28" fillId="4" borderId="51" xfId="2" applyNumberFormat="1" applyFont="1" applyFill="1" applyBorder="1" applyAlignment="1">
      <alignment vertical="center" wrapText="1"/>
    </xf>
    <xf numFmtId="1" fontId="28" fillId="4" borderId="6" xfId="2" applyNumberFormat="1" applyFont="1" applyFill="1" applyBorder="1" applyAlignment="1">
      <alignment vertical="center" wrapText="1"/>
    </xf>
    <xf numFmtId="0" fontId="42" fillId="8" borderId="36" xfId="1" applyFont="1" applyFill="1" applyBorder="1" applyAlignment="1">
      <alignment horizontal="center" vertical="center"/>
    </xf>
    <xf numFmtId="0" fontId="42" fillId="8" borderId="61" xfId="2" applyFont="1" applyFill="1" applyBorder="1" applyAlignment="1">
      <alignment horizontal="center" vertical="center"/>
    </xf>
    <xf numFmtId="0" fontId="42" fillId="8" borderId="34" xfId="2" applyFont="1" applyFill="1" applyBorder="1" applyAlignment="1">
      <alignment horizontal="center" vertical="center"/>
    </xf>
    <xf numFmtId="0" fontId="42" fillId="8" borderId="34" xfId="1" applyFont="1" applyFill="1" applyBorder="1" applyAlignment="1">
      <alignment horizontal="center" vertical="center"/>
    </xf>
    <xf numFmtId="0" fontId="42" fillId="8" borderId="62" xfId="2" applyFont="1" applyFill="1" applyBorder="1" applyAlignment="1">
      <alignment horizontal="center" vertical="center"/>
    </xf>
    <xf numFmtId="0" fontId="42" fillId="8" borderId="10" xfId="2" applyFont="1" applyFill="1" applyBorder="1" applyAlignment="1">
      <alignment horizontal="center" vertical="center"/>
    </xf>
    <xf numFmtId="0" fontId="42" fillId="8" borderId="9" xfId="2" applyFont="1" applyFill="1" applyBorder="1" applyAlignment="1">
      <alignment horizontal="center" vertical="center"/>
    </xf>
    <xf numFmtId="0" fontId="42" fillId="8" borderId="9" xfId="1" applyFont="1" applyFill="1" applyBorder="1" applyAlignment="1">
      <alignment horizontal="center" vertical="center"/>
    </xf>
    <xf numFmtId="0" fontId="42" fillId="8" borderId="8" xfId="2" applyFont="1" applyFill="1" applyBorder="1" applyAlignment="1">
      <alignment horizontal="center" vertical="center"/>
    </xf>
    <xf numFmtId="0" fontId="25" fillId="8" borderId="43" xfId="2" applyFont="1" applyFill="1" applyBorder="1" applyAlignment="1">
      <alignment horizontal="center" vertical="center"/>
    </xf>
    <xf numFmtId="0" fontId="25" fillId="8" borderId="9" xfId="1" applyFont="1" applyFill="1" applyBorder="1" applyAlignment="1">
      <alignment horizontal="center" vertical="center"/>
    </xf>
    <xf numFmtId="0" fontId="25" fillId="8" borderId="1" xfId="2" applyFont="1" applyFill="1" applyBorder="1" applyAlignment="1">
      <alignment horizontal="center" vertical="center"/>
    </xf>
    <xf numFmtId="0" fontId="44" fillId="8" borderId="29" xfId="2" applyFont="1" applyFill="1" applyBorder="1" applyAlignment="1">
      <alignment horizontal="center" vertical="center"/>
    </xf>
    <xf numFmtId="0" fontId="44" fillId="8" borderId="28" xfId="1" applyFont="1" applyFill="1" applyBorder="1" applyAlignment="1">
      <alignment horizontal="center" vertical="center"/>
    </xf>
    <xf numFmtId="0" fontId="44" fillId="8" borderId="29" xfId="1" applyFont="1" applyFill="1" applyBorder="1" applyAlignment="1">
      <alignment horizontal="center" vertical="center"/>
    </xf>
    <xf numFmtId="0" fontId="44" fillId="8" borderId="27" xfId="1" applyFont="1" applyFill="1" applyBorder="1" applyAlignment="1">
      <alignment horizontal="center" vertical="center"/>
    </xf>
    <xf numFmtId="0" fontId="42" fillId="8" borderId="35" xfId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horizontal="center" vertical="center"/>
    </xf>
    <xf numFmtId="0" fontId="42" fillId="8" borderId="29" xfId="2" applyFont="1" applyFill="1" applyBorder="1" applyAlignment="1">
      <alignment horizontal="center" vertical="center"/>
    </xf>
    <xf numFmtId="0" fontId="42" fillId="8" borderId="28" xfId="2" applyFont="1" applyFill="1" applyBorder="1" applyAlignment="1">
      <alignment horizontal="center" vertical="center"/>
    </xf>
    <xf numFmtId="0" fontId="42" fillId="8" borderId="28" xfId="1" applyFont="1" applyFill="1" applyBorder="1" applyAlignment="1">
      <alignment horizontal="center" vertical="center"/>
    </xf>
    <xf numFmtId="0" fontId="42" fillId="8" borderId="27" xfId="1" applyFont="1" applyFill="1" applyBorder="1" applyAlignment="1">
      <alignment horizontal="center" vertical="center"/>
    </xf>
    <xf numFmtId="0" fontId="42" fillId="8" borderId="29" xfId="1" applyFont="1" applyFill="1" applyBorder="1" applyAlignment="1">
      <alignment horizontal="center" vertical="center"/>
    </xf>
    <xf numFmtId="0" fontId="30" fillId="8" borderId="36" xfId="2" applyFont="1" applyFill="1" applyBorder="1" applyAlignment="1">
      <alignment horizontal="center" vertical="center"/>
    </xf>
    <xf numFmtId="0" fontId="30" fillId="8" borderId="36" xfId="1" applyFont="1" applyFill="1" applyBorder="1" applyAlignment="1">
      <alignment horizontal="center" vertical="center"/>
    </xf>
    <xf numFmtId="0" fontId="30" fillId="8" borderId="35" xfId="2" applyFont="1" applyFill="1" applyBorder="1" applyAlignment="1">
      <alignment horizontal="center" vertical="center"/>
    </xf>
    <xf numFmtId="0" fontId="30" fillId="8" borderId="29" xfId="2" applyFont="1" applyFill="1" applyBorder="1" applyAlignment="1">
      <alignment horizontal="center" vertical="center"/>
    </xf>
    <xf numFmtId="0" fontId="30" fillId="8" borderId="28" xfId="2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horizontal="center" vertical="center"/>
    </xf>
    <xf numFmtId="0" fontId="30" fillId="8" borderId="29" xfId="1" applyFont="1" applyFill="1" applyBorder="1" applyAlignment="1">
      <alignment horizontal="center" vertical="center"/>
    </xf>
    <xf numFmtId="0" fontId="30" fillId="8" borderId="27" xfId="1" applyFont="1" applyFill="1" applyBorder="1" applyAlignment="1">
      <alignment horizontal="center" vertical="center"/>
    </xf>
    <xf numFmtId="0" fontId="30" fillId="8" borderId="24" xfId="2" applyFont="1" applyFill="1" applyBorder="1" applyAlignment="1">
      <alignment horizontal="center" vertical="center"/>
    </xf>
    <xf numFmtId="0" fontId="30" fillId="8" borderId="23" xfId="2" applyFont="1" applyFill="1" applyBorder="1" applyAlignment="1">
      <alignment horizontal="center" vertical="center"/>
    </xf>
    <xf numFmtId="0" fontId="30" fillId="8" borderId="63" xfId="2" applyFont="1" applyFill="1" applyBorder="1" applyAlignment="1">
      <alignment horizontal="center" vertical="center"/>
    </xf>
    <xf numFmtId="0" fontId="24" fillId="8" borderId="29" xfId="2" applyFont="1" applyFill="1" applyBorder="1" applyAlignment="1">
      <alignment horizontal="center" vertical="center"/>
    </xf>
    <xf numFmtId="0" fontId="24" fillId="8" borderId="28" xfId="1" applyFont="1" applyFill="1" applyBorder="1" applyAlignment="1">
      <alignment horizontal="center" vertical="center"/>
    </xf>
    <xf numFmtId="0" fontId="24" fillId="8" borderId="27" xfId="1" applyFont="1" applyFill="1" applyBorder="1" applyAlignment="1">
      <alignment horizontal="center" vertical="center"/>
    </xf>
    <xf numFmtId="0" fontId="24" fillId="8" borderId="29" xfId="1" applyFont="1" applyFill="1" applyBorder="1" applyAlignment="1">
      <alignment horizontal="center" vertical="center"/>
    </xf>
    <xf numFmtId="0" fontId="24" fillId="8" borderId="18" xfId="2" applyFont="1" applyFill="1" applyBorder="1" applyAlignment="1">
      <alignment horizontal="center" vertical="center"/>
    </xf>
    <xf numFmtId="0" fontId="24" fillId="8" borderId="17" xfId="2" applyFont="1" applyFill="1" applyBorder="1" applyAlignment="1">
      <alignment horizontal="center" vertical="center"/>
    </xf>
    <xf numFmtId="0" fontId="24" fillId="8" borderId="17" xfId="1" applyFont="1" applyFill="1" applyBorder="1" applyAlignment="1">
      <alignment horizontal="center" vertical="center"/>
    </xf>
    <xf numFmtId="0" fontId="24" fillId="8" borderId="16" xfId="1" applyFont="1" applyFill="1" applyBorder="1" applyAlignment="1">
      <alignment horizontal="center" vertical="center"/>
    </xf>
    <xf numFmtId="0" fontId="30" fillId="8" borderId="30" xfId="1" applyFont="1" applyFill="1" applyBorder="1" applyAlignment="1">
      <alignment horizontal="center" vertical="center"/>
    </xf>
    <xf numFmtId="0" fontId="30" fillId="8" borderId="22" xfId="1" applyFont="1" applyFill="1" applyBorder="1" applyAlignment="1">
      <alignment horizontal="center" vertical="center"/>
    </xf>
    <xf numFmtId="0" fontId="30" fillId="8" borderId="35" xfId="1" applyFont="1" applyFill="1" applyBorder="1" applyAlignment="1">
      <alignment horizontal="center" vertical="center"/>
    </xf>
    <xf numFmtId="0" fontId="30" fillId="8" borderId="63" xfId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30" xfId="0" applyFont="1" applyBorder="1"/>
    <xf numFmtId="0" fontId="9" fillId="0" borderId="66" xfId="0" applyFont="1" applyBorder="1"/>
    <xf numFmtId="14" fontId="14" fillId="0" borderId="31" xfId="0" applyNumberFormat="1" applyFont="1" applyBorder="1" applyAlignment="1">
      <alignment horizontal="center" vertical="center" wrapText="1"/>
    </xf>
    <xf numFmtId="14" fontId="14" fillId="0" borderId="47" xfId="0" applyNumberFormat="1" applyFont="1" applyBorder="1" applyAlignment="1">
      <alignment horizontal="center" vertical="center" wrapText="1"/>
    </xf>
    <xf numFmtId="1" fontId="30" fillId="0" borderId="17" xfId="2" applyNumberFormat="1" applyFont="1" applyBorder="1" applyAlignment="1">
      <alignment horizontal="center" vertical="center" wrapText="1"/>
    </xf>
    <xf numFmtId="1" fontId="30" fillId="0" borderId="19" xfId="2" applyNumberFormat="1" applyFont="1" applyBorder="1" applyAlignment="1">
      <alignment horizontal="center" vertical="center" wrapText="1"/>
    </xf>
    <xf numFmtId="0" fontId="30" fillId="8" borderId="18" xfId="2" applyFont="1" applyFill="1" applyBorder="1" applyAlignment="1">
      <alignment horizontal="center" vertical="center"/>
    </xf>
    <xf numFmtId="0" fontId="30" fillId="8" borderId="17" xfId="2" applyFont="1" applyFill="1" applyBorder="1" applyAlignment="1">
      <alignment horizontal="center" vertical="center"/>
    </xf>
    <xf numFmtId="0" fontId="30" fillId="8" borderId="17" xfId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>
      <alignment horizontal="center" vertical="center"/>
    </xf>
    <xf numFmtId="1" fontId="44" fillId="0" borderId="37" xfId="2" applyNumberFormat="1" applyFont="1" applyBorder="1" applyAlignment="1">
      <alignment horizontal="center" vertical="center" wrapText="1"/>
    </xf>
    <xf numFmtId="1" fontId="44" fillId="0" borderId="29" xfId="2" applyNumberFormat="1" applyFont="1" applyBorder="1" applyAlignment="1">
      <alignment horizontal="center" vertical="center" wrapText="1"/>
    </xf>
    <xf numFmtId="1" fontId="44" fillId="0" borderId="29" xfId="1" applyNumberFormat="1" applyFont="1" applyFill="1" applyBorder="1" applyAlignment="1">
      <alignment horizontal="center" vertical="center"/>
    </xf>
    <xf numFmtId="1" fontId="44" fillId="0" borderId="29" xfId="1" applyNumberFormat="1" applyFont="1" applyBorder="1" applyAlignment="1">
      <alignment horizontal="center" vertical="center"/>
    </xf>
    <xf numFmtId="1" fontId="44" fillId="0" borderId="24" xfId="2" applyNumberFormat="1" applyFont="1" applyBorder="1" applyAlignment="1">
      <alignment horizontal="center" vertical="center" wrapText="1"/>
    </xf>
    <xf numFmtId="0" fontId="46" fillId="0" borderId="9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4" fillId="8" borderId="28" xfId="2" applyFont="1" applyFill="1" applyBorder="1" applyAlignment="1">
      <alignment horizontal="center" vertical="center"/>
    </xf>
    <xf numFmtId="0" fontId="44" fillId="8" borderId="24" xfId="1" applyFont="1" applyFill="1" applyBorder="1" applyAlignment="1">
      <alignment horizontal="center" vertical="center"/>
    </xf>
    <xf numFmtId="0" fontId="44" fillId="8" borderId="23" xfId="1" applyFont="1" applyFill="1" applyBorder="1" applyAlignment="1">
      <alignment horizontal="center" vertical="center"/>
    </xf>
    <xf numFmtId="0" fontId="44" fillId="8" borderId="63" xfId="1" applyFont="1" applyFill="1" applyBorder="1" applyAlignment="1">
      <alignment horizontal="center" vertical="center"/>
    </xf>
    <xf numFmtId="0" fontId="44" fillId="5" borderId="29" xfId="2" applyFont="1" applyFill="1" applyBorder="1" applyAlignment="1">
      <alignment horizontal="center" vertical="center"/>
    </xf>
    <xf numFmtId="0" fontId="44" fillId="5" borderId="29" xfId="1" applyFont="1" applyFill="1" applyBorder="1" applyAlignment="1">
      <alignment horizontal="center" vertical="center"/>
    </xf>
    <xf numFmtId="0" fontId="44" fillId="9" borderId="29" xfId="2" applyFont="1" applyFill="1" applyBorder="1" applyAlignment="1">
      <alignment horizontal="center" vertical="center"/>
    </xf>
    <xf numFmtId="0" fontId="44" fillId="9" borderId="29" xfId="1" applyFont="1" applyFill="1" applyBorder="1" applyAlignment="1">
      <alignment horizontal="center" vertical="center"/>
    </xf>
    <xf numFmtId="0" fontId="44" fillId="9" borderId="28" xfId="1" applyFont="1" applyFill="1" applyBorder="1" applyAlignment="1">
      <alignment horizontal="center" vertical="center"/>
    </xf>
    <xf numFmtId="0" fontId="59" fillId="5" borderId="29" xfId="2" applyFont="1" applyFill="1" applyBorder="1" applyAlignment="1">
      <alignment horizontal="center" vertical="center"/>
    </xf>
    <xf numFmtId="0" fontId="44" fillId="5" borderId="28" xfId="1" applyFont="1" applyFill="1" applyBorder="1" applyAlignment="1">
      <alignment horizontal="center" vertical="center"/>
    </xf>
    <xf numFmtId="0" fontId="44" fillId="5" borderId="36" xfId="1" applyFont="1" applyFill="1" applyBorder="1" applyAlignment="1">
      <alignment horizontal="center" vertical="center"/>
    </xf>
    <xf numFmtId="0" fontId="44" fillId="5" borderId="28" xfId="2" applyFont="1" applyFill="1" applyBorder="1" applyAlignment="1">
      <alignment horizontal="center" vertical="center"/>
    </xf>
    <xf numFmtId="0" fontId="44" fillId="9" borderId="28" xfId="2" applyFont="1" applyFill="1" applyBorder="1" applyAlignment="1">
      <alignment horizontal="center" vertical="center"/>
    </xf>
    <xf numFmtId="0" fontId="44" fillId="10" borderId="29" xfId="1" applyFont="1" applyFill="1" applyBorder="1" applyAlignment="1">
      <alignment horizontal="center" vertical="center"/>
    </xf>
    <xf numFmtId="0" fontId="44" fillId="10" borderId="28" xfId="2" applyFont="1" applyFill="1" applyBorder="1" applyAlignment="1">
      <alignment horizontal="center" vertical="center"/>
    </xf>
    <xf numFmtId="0" fontId="44" fillId="10" borderId="28" xfId="1" applyFont="1" applyFill="1" applyBorder="1" applyAlignment="1">
      <alignment horizontal="center" vertical="center"/>
    </xf>
    <xf numFmtId="0" fontId="30" fillId="5" borderId="37" xfId="2" applyFont="1" applyFill="1" applyBorder="1" applyAlignment="1">
      <alignment horizontal="center" vertical="center"/>
    </xf>
    <xf numFmtId="0" fontId="30" fillId="5" borderId="29" xfId="2" applyFont="1" applyFill="1" applyBorder="1" applyAlignment="1">
      <alignment horizontal="center" vertical="center"/>
    </xf>
    <xf numFmtId="0" fontId="30" fillId="9" borderId="29" xfId="2" applyFont="1" applyFill="1" applyBorder="1" applyAlignment="1">
      <alignment horizontal="center" vertical="center"/>
    </xf>
    <xf numFmtId="0" fontId="30" fillId="5" borderId="28" xfId="2" applyFont="1" applyFill="1" applyBorder="1" applyAlignment="1">
      <alignment horizontal="center" vertical="center"/>
    </xf>
    <xf numFmtId="0" fontId="30" fillId="9" borderId="28" xfId="2" applyFont="1" applyFill="1" applyBorder="1" applyAlignment="1">
      <alignment horizontal="center" vertical="center"/>
    </xf>
    <xf numFmtId="0" fontId="30" fillId="5" borderId="36" xfId="1" applyFont="1" applyFill="1" applyBorder="1" applyAlignment="1">
      <alignment horizontal="center" vertical="center"/>
    </xf>
    <xf numFmtId="0" fontId="30" fillId="5" borderId="28" xfId="1" applyFont="1" applyFill="1" applyBorder="1" applyAlignment="1">
      <alignment horizontal="center" vertical="center"/>
    </xf>
    <xf numFmtId="0" fontId="30" fillId="9" borderId="28" xfId="1" applyFont="1" applyFill="1" applyBorder="1" applyAlignment="1">
      <alignment horizontal="center" vertical="center"/>
    </xf>
    <xf numFmtId="0" fontId="30" fillId="10" borderId="28" xfId="1" applyFont="1" applyFill="1" applyBorder="1" applyAlignment="1">
      <alignment horizontal="center" vertical="center"/>
    </xf>
    <xf numFmtId="0" fontId="30" fillId="5" borderId="36" xfId="2" applyFont="1" applyFill="1" applyBorder="1" applyAlignment="1">
      <alignment horizontal="center" vertical="center"/>
    </xf>
    <xf numFmtId="0" fontId="30" fillId="10" borderId="28" xfId="2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textRotation="90"/>
    </xf>
    <xf numFmtId="0" fontId="12" fillId="6" borderId="53" xfId="1" applyFont="1" applyFill="1" applyBorder="1" applyAlignment="1">
      <alignment horizontal="center" textRotation="90"/>
    </xf>
    <xf numFmtId="0" fontId="12" fillId="0" borderId="53" xfId="1" applyFont="1" applyBorder="1" applyAlignment="1">
      <alignment horizontal="center" textRotation="90"/>
    </xf>
    <xf numFmtId="14" fontId="14" fillId="0" borderId="30" xfId="0" applyNumberFormat="1" applyFont="1" applyBorder="1" applyAlignment="1">
      <alignment horizontal="center" vertical="center" wrapText="1"/>
    </xf>
    <xf numFmtId="0" fontId="30" fillId="10" borderId="29" xfId="2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10" borderId="29" xfId="1" applyFont="1" applyFill="1" applyBorder="1" applyAlignment="1">
      <alignment horizontal="center" vertical="center"/>
    </xf>
    <xf numFmtId="0" fontId="44" fillId="5" borderId="27" xfId="1" applyFont="1" applyFill="1" applyBorder="1" applyAlignment="1">
      <alignment horizontal="center" vertical="center"/>
    </xf>
    <xf numFmtId="0" fontId="44" fillId="9" borderId="27" xfId="1" applyFont="1" applyFill="1" applyBorder="1" applyAlignment="1">
      <alignment horizontal="center" vertical="center"/>
    </xf>
    <xf numFmtId="0" fontId="44" fillId="10" borderId="27" xfId="1" applyFont="1" applyFill="1" applyBorder="1" applyAlignment="1">
      <alignment horizontal="center" vertical="center"/>
    </xf>
    <xf numFmtId="0" fontId="44" fillId="5" borderId="37" xfId="1" applyFont="1" applyFill="1" applyBorder="1" applyAlignment="1">
      <alignment horizontal="center" vertical="center"/>
    </xf>
    <xf numFmtId="0" fontId="59" fillId="10" borderId="29" xfId="2" applyFont="1" applyFill="1" applyBorder="1" applyAlignment="1">
      <alignment horizontal="center" vertical="center"/>
    </xf>
    <xf numFmtId="0" fontId="44" fillId="5" borderId="35" xfId="1" applyFont="1" applyFill="1" applyBorder="1" applyAlignment="1">
      <alignment horizontal="center" vertical="center"/>
    </xf>
    <xf numFmtId="14" fontId="30" fillId="0" borderId="69" xfId="1" applyNumberFormat="1" applyFont="1" applyFill="1" applyBorder="1" applyAlignment="1">
      <alignment horizontal="center" vertical="center"/>
    </xf>
    <xf numFmtId="14" fontId="30" fillId="0" borderId="32" xfId="1" applyNumberFormat="1" applyFont="1" applyFill="1" applyBorder="1" applyAlignment="1">
      <alignment horizontal="center" vertical="center"/>
    </xf>
    <xf numFmtId="14" fontId="49" fillId="0" borderId="32" xfId="2" applyNumberFormat="1" applyFont="1" applyBorder="1" applyAlignment="1">
      <alignment horizontal="center" vertical="center" wrapText="1"/>
    </xf>
    <xf numFmtId="14" fontId="30" fillId="0" borderId="70" xfId="1" applyNumberFormat="1" applyFont="1" applyFill="1" applyBorder="1" applyAlignment="1">
      <alignment horizontal="center" vertical="center"/>
    </xf>
    <xf numFmtId="1" fontId="30" fillId="0" borderId="29" xfId="1" applyNumberFormat="1" applyFont="1" applyFill="1" applyBorder="1" applyAlignment="1">
      <alignment horizontal="center" vertical="center"/>
    </xf>
    <xf numFmtId="1" fontId="30" fillId="8" borderId="27" xfId="2" applyNumberFormat="1" applyFont="1" applyFill="1" applyBorder="1" applyAlignment="1">
      <alignment horizontal="center" vertical="center" wrapText="1"/>
    </xf>
    <xf numFmtId="0" fontId="30" fillId="12" borderId="36" xfId="1" applyFont="1" applyFill="1" applyBorder="1" applyAlignment="1">
      <alignment horizontal="center" vertical="center"/>
    </xf>
    <xf numFmtId="0" fontId="30" fillId="12" borderId="28" xfId="1" applyFont="1" applyFill="1" applyBorder="1" applyAlignment="1">
      <alignment horizontal="center" vertical="center"/>
    </xf>
    <xf numFmtId="0" fontId="30" fillId="12" borderId="23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0" fontId="46" fillId="0" borderId="10" xfId="2" applyFont="1" applyFill="1" applyBorder="1" applyAlignment="1">
      <alignment horizontal="center" vertical="center"/>
    </xf>
    <xf numFmtId="14" fontId="23" fillId="0" borderId="63" xfId="2" applyNumberFormat="1" applyFont="1" applyBorder="1" applyAlignment="1">
      <alignment horizontal="center" vertical="center" wrapText="1"/>
    </xf>
    <xf numFmtId="14" fontId="26" fillId="0" borderId="55" xfId="0" applyNumberFormat="1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50" fillId="8" borderId="67" xfId="1" applyFont="1" applyFill="1" applyBorder="1" applyAlignment="1">
      <alignment horizontal="center" vertical="center"/>
    </xf>
    <xf numFmtId="1" fontId="45" fillId="0" borderId="43" xfId="2" applyNumberFormat="1" applyFont="1" applyFill="1" applyBorder="1" applyAlignment="1">
      <alignment horizontal="center" vertical="center" wrapText="1"/>
    </xf>
    <xf numFmtId="1" fontId="45" fillId="0" borderId="47" xfId="2" applyNumberFormat="1" applyFont="1" applyFill="1" applyBorder="1" applyAlignment="1">
      <alignment horizontal="center" vertical="center" wrapText="1"/>
    </xf>
    <xf numFmtId="1" fontId="45" fillId="0" borderId="67" xfId="2" applyNumberFormat="1" applyFont="1" applyFill="1" applyBorder="1" applyAlignment="1">
      <alignment horizontal="center" vertical="center" wrapText="1"/>
    </xf>
    <xf numFmtId="0" fontId="50" fillId="4" borderId="65" xfId="1" applyFont="1" applyFill="1" applyBorder="1" applyAlignment="1">
      <alignment horizontal="center" vertical="center"/>
    </xf>
    <xf numFmtId="1" fontId="43" fillId="4" borderId="40" xfId="2" applyNumberFormat="1" applyFont="1" applyFill="1" applyBorder="1" applyAlignment="1">
      <alignment horizontal="center" vertical="center" wrapText="1"/>
    </xf>
    <xf numFmtId="1" fontId="43" fillId="4" borderId="25" xfId="2" applyNumberFormat="1" applyFont="1" applyFill="1" applyBorder="1" applyAlignment="1">
      <alignment horizontal="center" vertical="center" wrapText="1"/>
    </xf>
    <xf numFmtId="1" fontId="43" fillId="4" borderId="21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/>
    </xf>
    <xf numFmtId="0" fontId="45" fillId="4" borderId="6" xfId="2" applyFont="1" applyFill="1" applyBorder="1" applyAlignment="1">
      <alignment horizontal="center" vertical="center"/>
    </xf>
    <xf numFmtId="0" fontId="44" fillId="12" borderId="36" xfId="1" applyFont="1" applyFill="1" applyBorder="1" applyAlignment="1">
      <alignment horizontal="center" vertical="center"/>
    </xf>
    <xf numFmtId="0" fontId="44" fillId="12" borderId="28" xfId="1" applyFont="1" applyFill="1" applyBorder="1" applyAlignment="1">
      <alignment horizontal="center" vertical="center"/>
    </xf>
    <xf numFmtId="0" fontId="44" fillId="12" borderId="23" xfId="1" applyFont="1" applyFill="1" applyBorder="1" applyAlignment="1">
      <alignment horizontal="center" vertical="center"/>
    </xf>
    <xf numFmtId="0" fontId="60" fillId="0" borderId="56" xfId="0" applyFont="1" applyBorder="1"/>
    <xf numFmtId="0" fontId="60" fillId="0" borderId="36" xfId="0" applyFont="1" applyBorder="1"/>
    <xf numFmtId="0" fontId="60" fillId="0" borderId="32" xfId="0" applyFont="1" applyBorder="1"/>
    <xf numFmtId="0" fontId="60" fillId="0" borderId="28" xfId="0" applyFont="1" applyBorder="1"/>
    <xf numFmtId="0" fontId="60" fillId="0" borderId="32" xfId="0" applyFont="1" applyFill="1" applyBorder="1"/>
    <xf numFmtId="0" fontId="60" fillId="0" borderId="5" xfId="0" applyFont="1" applyBorder="1"/>
    <xf numFmtId="0" fontId="60" fillId="0" borderId="71" xfId="0" applyFont="1" applyBorder="1"/>
    <xf numFmtId="0" fontId="60" fillId="0" borderId="5" xfId="0" applyFont="1" applyFill="1" applyBorder="1"/>
    <xf numFmtId="0" fontId="60" fillId="0" borderId="24" xfId="0" applyFont="1" applyBorder="1" applyAlignment="1">
      <alignment horizontal="left" vertical="center"/>
    </xf>
    <xf numFmtId="0" fontId="60" fillId="0" borderId="23" xfId="0" applyFont="1" applyBorder="1" applyAlignment="1">
      <alignment horizontal="left" vertical="center"/>
    </xf>
    <xf numFmtId="14" fontId="61" fillId="0" borderId="23" xfId="0" applyNumberFormat="1" applyFont="1" applyBorder="1" applyAlignment="1">
      <alignment horizontal="center" vertical="center" wrapText="1"/>
    </xf>
    <xf numFmtId="2" fontId="38" fillId="0" borderId="53" xfId="1" applyNumberFormat="1" applyFont="1" applyBorder="1" applyAlignment="1">
      <alignment horizontal="center" vertical="center" wrapText="1"/>
    </xf>
    <xf numFmtId="1" fontId="24" fillId="8" borderId="66" xfId="2" applyNumberFormat="1" applyFont="1" applyFill="1" applyBorder="1" applyAlignment="1">
      <alignment horizontal="center" vertical="center" wrapText="1"/>
    </xf>
    <xf numFmtId="0" fontId="30" fillId="9" borderId="30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38" xfId="1" applyFont="1" applyFill="1" applyBorder="1" applyAlignment="1">
      <alignment horizontal="center" vertical="center"/>
    </xf>
    <xf numFmtId="0" fontId="30" fillId="10" borderId="30" xfId="1" applyFont="1" applyFill="1" applyBorder="1" applyAlignment="1">
      <alignment horizontal="center" vertical="center"/>
    </xf>
    <xf numFmtId="0" fontId="30" fillId="9" borderId="17" xfId="1" applyFont="1" applyFill="1" applyBorder="1" applyAlignment="1">
      <alignment horizontal="center" vertical="center"/>
    </xf>
    <xf numFmtId="0" fontId="56" fillId="4" borderId="56" xfId="1" applyFont="1" applyFill="1" applyBorder="1" applyAlignment="1">
      <alignment horizontal="center" vertical="center"/>
    </xf>
    <xf numFmtId="0" fontId="37" fillId="8" borderId="54" xfId="1" applyFont="1" applyFill="1" applyBorder="1" applyAlignment="1">
      <alignment horizontal="center" vertical="center"/>
    </xf>
    <xf numFmtId="0" fontId="37" fillId="8" borderId="49" xfId="1" applyFont="1" applyFill="1" applyBorder="1" applyAlignment="1">
      <alignment horizontal="center" vertical="center"/>
    </xf>
    <xf numFmtId="2" fontId="32" fillId="6" borderId="53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 wrapText="1"/>
    </xf>
    <xf numFmtId="14" fontId="14" fillId="0" borderId="38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19" xfId="0" applyNumberFormat="1" applyFont="1" applyBorder="1" applyAlignment="1">
      <alignment horizontal="center" vertical="center" wrapText="1"/>
    </xf>
    <xf numFmtId="14" fontId="30" fillId="0" borderId="26" xfId="1" applyNumberFormat="1" applyFont="1" applyFill="1" applyBorder="1" applyAlignment="1">
      <alignment horizontal="center" vertical="center"/>
    </xf>
    <xf numFmtId="1" fontId="30" fillId="0" borderId="18" xfId="2" applyNumberFormat="1" applyFont="1" applyBorder="1" applyAlignment="1">
      <alignment horizontal="center" vertical="center" wrapText="1"/>
    </xf>
    <xf numFmtId="1" fontId="30" fillId="0" borderId="16" xfId="2" applyNumberFormat="1" applyFont="1" applyFill="1" applyBorder="1" applyAlignment="1">
      <alignment horizontal="center" vertical="center" wrapText="1"/>
    </xf>
    <xf numFmtId="0" fontId="40" fillId="8" borderId="28" xfId="1" applyFont="1" applyFill="1" applyBorder="1" applyAlignment="1">
      <alignment horizontal="center" vertical="center"/>
    </xf>
    <xf numFmtId="0" fontId="30" fillId="10" borderId="23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6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14" fontId="14" fillId="0" borderId="30" xfId="0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vertical="center" wrapText="1"/>
    </xf>
    <xf numFmtId="0" fontId="24" fillId="5" borderId="61" xfId="2" applyFont="1" applyFill="1" applyBorder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0" fontId="24" fillId="5" borderId="34" xfId="1" applyFont="1" applyFill="1" applyBorder="1" applyAlignment="1">
      <alignment horizontal="center" vertical="center"/>
    </xf>
    <xf numFmtId="0" fontId="24" fillId="5" borderId="28" xfId="2" applyFont="1" applyFill="1" applyBorder="1" applyAlignment="1">
      <alignment horizontal="center" vertical="center"/>
    </xf>
    <xf numFmtId="0" fontId="24" fillId="5" borderId="28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24" fillId="10" borderId="28" xfId="2" applyFont="1" applyFill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24" fillId="9" borderId="28" xfId="1" applyFont="1" applyFill="1" applyBorder="1" applyAlignment="1">
      <alignment horizontal="center" vertical="center"/>
    </xf>
    <xf numFmtId="0" fontId="24" fillId="9" borderId="28" xfId="2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24" fillId="5" borderId="29" xfId="2" applyFont="1" applyFill="1" applyBorder="1" applyAlignment="1">
      <alignment horizontal="center" vertical="center"/>
    </xf>
    <xf numFmtId="0" fontId="24" fillId="5" borderId="27" xfId="1" applyFont="1" applyFill="1" applyBorder="1" applyAlignment="1">
      <alignment horizontal="center" vertical="center"/>
    </xf>
    <xf numFmtId="0" fontId="24" fillId="9" borderId="29" xfId="2" applyFont="1" applyFill="1" applyBorder="1" applyAlignment="1">
      <alignment horizontal="center" vertical="center"/>
    </xf>
    <xf numFmtId="0" fontId="24" fillId="10" borderId="29" xfId="2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9" borderId="27" xfId="1" applyFont="1" applyFill="1" applyBorder="1" applyAlignment="1">
      <alignment horizontal="center" vertical="center"/>
    </xf>
    <xf numFmtId="0" fontId="29" fillId="8" borderId="52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2" fontId="56" fillId="6" borderId="10" xfId="1" applyNumberFormat="1" applyFont="1" applyFill="1" applyBorder="1" applyAlignment="1">
      <alignment horizontal="center" vertical="center"/>
    </xf>
    <xf numFmtId="2" fontId="56" fillId="6" borderId="9" xfId="1" applyNumberFormat="1" applyFont="1" applyFill="1" applyBorder="1" applyAlignment="1">
      <alignment horizontal="center" vertical="center"/>
    </xf>
    <xf numFmtId="2" fontId="56" fillId="0" borderId="9" xfId="1" applyNumberFormat="1" applyFont="1" applyBorder="1" applyAlignment="1">
      <alignment horizontal="center" vertical="center"/>
    </xf>
    <xf numFmtId="1" fontId="56" fillId="0" borderId="9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2" fontId="56" fillId="0" borderId="8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vertical="center" textRotation="90"/>
    </xf>
    <xf numFmtId="1" fontId="16" fillId="0" borderId="68" xfId="1" applyNumberFormat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13" fillId="0" borderId="28" xfId="1" applyFont="1" applyFill="1" applyBorder="1"/>
    <xf numFmtId="0" fontId="25" fillId="0" borderId="3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/>
    </xf>
    <xf numFmtId="0" fontId="13" fillId="0" borderId="36" xfId="1" applyFont="1" applyBorder="1"/>
    <xf numFmtId="0" fontId="25" fillId="0" borderId="35" xfId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25" fillId="0" borderId="24" xfId="2" applyFont="1" applyFill="1" applyBorder="1" applyAlignment="1">
      <alignment horizontal="center" vertical="center"/>
    </xf>
    <xf numFmtId="0" fontId="25" fillId="0" borderId="23" xfId="2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13" fillId="0" borderId="23" xfId="1" applyFont="1" applyFill="1" applyBorder="1"/>
    <xf numFmtId="0" fontId="25" fillId="0" borderId="63" xfId="1" applyFont="1" applyFill="1" applyBorder="1" applyAlignment="1">
      <alignment horizontal="center" vertical="center"/>
    </xf>
    <xf numFmtId="0" fontId="25" fillId="2" borderId="36" xfId="1" applyFont="1" applyFill="1" applyBorder="1" applyAlignment="1">
      <alignment horizontal="center" vertical="center"/>
    </xf>
    <xf numFmtId="0" fontId="9" fillId="0" borderId="60" xfId="0" applyFont="1" applyBorder="1"/>
    <xf numFmtId="0" fontId="9" fillId="0" borderId="58" xfId="0" applyFont="1" applyBorder="1"/>
    <xf numFmtId="0" fontId="24" fillId="5" borderId="37" xfId="2" applyFont="1" applyFill="1" applyBorder="1" applyAlignment="1">
      <alignment horizontal="center" vertical="center"/>
    </xf>
    <xf numFmtId="0" fontId="24" fillId="9" borderId="29" xfId="1" applyFont="1" applyFill="1" applyBorder="1" applyAlignment="1">
      <alignment horizontal="center" vertical="center"/>
    </xf>
    <xf numFmtId="0" fontId="24" fillId="5" borderId="36" xfId="1" applyFont="1" applyFill="1" applyBorder="1" applyAlignment="1">
      <alignment horizontal="center" vertical="center"/>
    </xf>
    <xf numFmtId="0" fontId="63" fillId="0" borderId="14" xfId="1" applyFont="1" applyBorder="1" applyAlignment="1">
      <alignment horizontal="center" textRotation="90"/>
    </xf>
    <xf numFmtId="0" fontId="22" fillId="9" borderId="28" xfId="1" applyFont="1" applyFill="1" applyBorder="1" applyAlignment="1">
      <alignment horizontal="center" vertical="center"/>
    </xf>
    <xf numFmtId="0" fontId="9" fillId="8" borderId="30" xfId="0" applyFont="1" applyFill="1" applyBorder="1"/>
    <xf numFmtId="0" fontId="9" fillId="8" borderId="46" xfId="0" applyFont="1" applyFill="1" applyBorder="1"/>
    <xf numFmtId="0" fontId="9" fillId="8" borderId="66" xfId="0" applyFont="1" applyFill="1" applyBorder="1"/>
    <xf numFmtId="0" fontId="42" fillId="9" borderId="29" xfId="2" applyFont="1" applyFill="1" applyBorder="1" applyAlignment="1">
      <alignment horizontal="center" vertical="center"/>
    </xf>
    <xf numFmtId="0" fontId="42" fillId="5" borderId="29" xfId="2" applyFont="1" applyFill="1" applyBorder="1" applyAlignment="1">
      <alignment horizontal="center" vertical="center"/>
    </xf>
    <xf numFmtId="0" fontId="42" fillId="5" borderId="29" xfId="1" applyFont="1" applyFill="1" applyBorder="1" applyAlignment="1">
      <alignment horizontal="center" vertical="center"/>
    </xf>
    <xf numFmtId="0" fontId="42" fillId="5" borderId="37" xfId="2" applyFont="1" applyFill="1" applyBorder="1" applyAlignment="1">
      <alignment horizontal="center" vertical="center"/>
    </xf>
    <xf numFmtId="0" fontId="42" fillId="10" borderId="29" xfId="2" applyFont="1" applyFill="1" applyBorder="1" applyAlignment="1">
      <alignment horizontal="center" vertical="center"/>
    </xf>
    <xf numFmtId="0" fontId="42" fillId="10" borderId="29" xfId="1" applyFont="1" applyFill="1" applyBorder="1" applyAlignment="1">
      <alignment horizontal="center" vertical="center"/>
    </xf>
    <xf numFmtId="0" fontId="42" fillId="5" borderId="28" xfId="2" applyFont="1" applyFill="1" applyBorder="1" applyAlignment="1">
      <alignment horizontal="center" vertical="center"/>
    </xf>
    <xf numFmtId="0" fontId="42" fillId="5" borderId="28" xfId="1" applyFont="1" applyFill="1" applyBorder="1" applyAlignment="1">
      <alignment horizontal="center" vertical="center"/>
    </xf>
    <xf numFmtId="0" fontId="42" fillId="9" borderId="28" xfId="1" applyFont="1" applyFill="1" applyBorder="1" applyAlignment="1">
      <alignment horizontal="center" vertical="center"/>
    </xf>
    <xf numFmtId="0" fontId="42" fillId="9" borderId="28" xfId="2" applyFont="1" applyFill="1" applyBorder="1" applyAlignment="1">
      <alignment horizontal="center" vertical="center"/>
    </xf>
    <xf numFmtId="0" fontId="42" fillId="10" borderId="28" xfId="2" applyFont="1" applyFill="1" applyBorder="1" applyAlignment="1">
      <alignment horizontal="center" vertical="center"/>
    </xf>
    <xf numFmtId="0" fontId="42" fillId="10" borderId="28" xfId="1" applyFont="1" applyFill="1" applyBorder="1" applyAlignment="1">
      <alignment horizontal="center" vertical="center"/>
    </xf>
    <xf numFmtId="0" fontId="42" fillId="5" borderId="36" xfId="1" applyFont="1" applyFill="1" applyBorder="1" applyAlignment="1">
      <alignment horizontal="center" vertical="center"/>
    </xf>
    <xf numFmtId="0" fontId="42" fillId="9" borderId="61" xfId="2" applyFont="1" applyFill="1" applyBorder="1" applyAlignment="1">
      <alignment horizontal="center" vertical="center"/>
    </xf>
    <xf numFmtId="0" fontId="42" fillId="5" borderId="61" xfId="2" applyFont="1" applyFill="1" applyBorder="1" applyAlignment="1">
      <alignment horizontal="center" vertical="center"/>
    </xf>
    <xf numFmtId="0" fontId="42" fillId="10" borderId="61" xfId="2" applyFont="1" applyFill="1" applyBorder="1" applyAlignment="1">
      <alignment horizontal="center" vertical="center"/>
    </xf>
    <xf numFmtId="0" fontId="42" fillId="9" borderId="34" xfId="2" applyFont="1" applyFill="1" applyBorder="1" applyAlignment="1">
      <alignment horizontal="center" vertical="center"/>
    </xf>
    <xf numFmtId="0" fontId="60" fillId="5" borderId="34" xfId="2" applyFont="1" applyFill="1" applyBorder="1" applyAlignment="1">
      <alignment horizontal="center" vertical="center"/>
    </xf>
    <xf numFmtId="0" fontId="42" fillId="5" borderId="34" xfId="2" applyFont="1" applyFill="1" applyBorder="1" applyAlignment="1">
      <alignment horizontal="center" vertical="center"/>
    </xf>
    <xf numFmtId="0" fontId="42" fillId="9" borderId="34" xfId="1" applyFont="1" applyFill="1" applyBorder="1" applyAlignment="1">
      <alignment horizontal="center" vertical="center"/>
    </xf>
    <xf numFmtId="0" fontId="42" fillId="5" borderId="34" xfId="1" applyFont="1" applyFill="1" applyBorder="1" applyAlignment="1">
      <alignment horizontal="center" vertical="center"/>
    </xf>
    <xf numFmtId="0" fontId="42" fillId="10" borderId="34" xfId="1" applyFont="1" applyFill="1" applyBorder="1" applyAlignment="1">
      <alignment horizontal="center" vertical="center"/>
    </xf>
    <xf numFmtId="0" fontId="42" fillId="9" borderId="62" xfId="2" applyFont="1" applyFill="1" applyBorder="1" applyAlignment="1">
      <alignment horizontal="center" vertical="center"/>
    </xf>
    <xf numFmtId="0" fontId="42" fillId="5" borderId="62" xfId="2" applyFont="1" applyFill="1" applyBorder="1" applyAlignment="1">
      <alignment horizontal="center" vertical="center"/>
    </xf>
    <xf numFmtId="0" fontId="42" fillId="10" borderId="62" xfId="2" applyFont="1" applyFill="1" applyBorder="1" applyAlignment="1">
      <alignment horizontal="center" vertical="center"/>
    </xf>
    <xf numFmtId="0" fontId="49" fillId="0" borderId="71" xfId="0" applyFont="1" applyFill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58" xfId="0" applyFont="1" applyFill="1" applyBorder="1" applyAlignment="1">
      <alignment horizontal="left" vertical="center"/>
    </xf>
    <xf numFmtId="0" fontId="49" fillId="0" borderId="57" xfId="0" applyFont="1" applyBorder="1" applyAlignment="1">
      <alignment horizontal="left" vertical="center" wrapText="1"/>
    </xf>
    <xf numFmtId="0" fontId="60" fillId="5" borderId="36" xfId="2" applyFont="1" applyFill="1" applyBorder="1" applyAlignment="1">
      <alignment horizontal="center" vertical="center"/>
    </xf>
    <xf numFmtId="0" fontId="42" fillId="9" borderId="35" xfId="2" applyFont="1" applyFill="1" applyBorder="1" applyAlignment="1">
      <alignment horizontal="center" vertical="center"/>
    </xf>
    <xf numFmtId="1" fontId="42" fillId="0" borderId="39" xfId="2" applyNumberFormat="1" applyFont="1" applyBorder="1" applyAlignment="1">
      <alignment horizontal="center" vertical="center" wrapText="1"/>
    </xf>
    <xf numFmtId="1" fontId="42" fillId="0" borderId="31" xfId="1" applyNumberFormat="1" applyFont="1" applyFill="1" applyBorder="1" applyAlignment="1">
      <alignment horizontal="center" vertical="center"/>
    </xf>
    <xf numFmtId="0" fontId="42" fillId="5" borderId="36" xfId="2" applyFont="1" applyFill="1" applyBorder="1" applyAlignment="1">
      <alignment horizontal="center" vertical="center"/>
    </xf>
    <xf numFmtId="14" fontId="34" fillId="0" borderId="62" xfId="1" applyNumberFormat="1" applyFont="1" applyFill="1" applyBorder="1" applyAlignment="1">
      <alignment horizontal="center" vertical="center"/>
    </xf>
    <xf numFmtId="1" fontId="28" fillId="0" borderId="67" xfId="2" applyNumberFormat="1" applyFont="1" applyFill="1" applyBorder="1" applyAlignment="1">
      <alignment horizontal="center" vertical="center" wrapText="1"/>
    </xf>
    <xf numFmtId="1" fontId="28" fillId="0" borderId="47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/>
    </xf>
    <xf numFmtId="0" fontId="24" fillId="5" borderId="36" xfId="2" applyFont="1" applyFill="1" applyBorder="1" applyAlignment="1">
      <alignment horizontal="center" vertical="center"/>
    </xf>
    <xf numFmtId="0" fontId="24" fillId="8" borderId="62" xfId="1" applyFont="1" applyFill="1" applyBorder="1" applyAlignment="1">
      <alignment horizontal="center" vertical="center"/>
    </xf>
    <xf numFmtId="0" fontId="30" fillId="5" borderId="35" xfId="1" applyFont="1" applyFill="1" applyBorder="1" applyAlignment="1">
      <alignment horizontal="center" vertical="center"/>
    </xf>
    <xf numFmtId="0" fontId="30" fillId="5" borderId="27" xfId="1" applyFont="1" applyFill="1" applyBorder="1" applyAlignment="1">
      <alignment horizontal="center" vertical="center"/>
    </xf>
    <xf numFmtId="0" fontId="30" fillId="10" borderId="27" xfId="1" applyFont="1" applyFill="1" applyBorder="1" applyAlignment="1">
      <alignment horizontal="center" vertical="center"/>
    </xf>
    <xf numFmtId="0" fontId="30" fillId="8" borderId="16" xfId="1" applyFont="1" applyFill="1" applyBorder="1" applyAlignment="1">
      <alignment horizontal="center" vertical="center"/>
    </xf>
    <xf numFmtId="14" fontId="64" fillId="0" borderId="35" xfId="2" applyNumberFormat="1" applyFont="1" applyBorder="1" applyAlignment="1">
      <alignment horizontal="center" vertical="center" wrapText="1"/>
    </xf>
    <xf numFmtId="14" fontId="15" fillId="0" borderId="27" xfId="1" applyNumberFormat="1" applyFont="1" applyFill="1" applyBorder="1" applyAlignment="1">
      <alignment horizontal="center" vertical="center"/>
    </xf>
    <xf numFmtId="14" fontId="64" fillId="0" borderId="27" xfId="2" applyNumberFormat="1" applyFont="1" applyBorder="1" applyAlignment="1">
      <alignment horizontal="center" vertical="center" wrapText="1"/>
    </xf>
    <xf numFmtId="14" fontId="14" fillId="0" borderId="36" xfId="0" applyNumberFormat="1" applyFont="1" applyBorder="1" applyAlignment="1">
      <alignment horizontal="center" vertical="center" wrapText="1"/>
    </xf>
    <xf numFmtId="0" fontId="9" fillId="0" borderId="71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2" xfId="0" applyFont="1" applyFill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14" fontId="14" fillId="0" borderId="64" xfId="0" applyNumberFormat="1" applyFont="1" applyBorder="1" applyAlignment="1">
      <alignment horizontal="center" vertical="center" wrapText="1"/>
    </xf>
    <xf numFmtId="1" fontId="21" fillId="8" borderId="0" xfId="2" applyNumberFormat="1" applyFont="1" applyFill="1" applyBorder="1" applyAlignment="1">
      <alignment horizontal="center" vertical="center" wrapText="1"/>
    </xf>
    <xf numFmtId="0" fontId="30" fillId="13" borderId="36" xfId="2" applyFont="1" applyFill="1" applyBorder="1" applyAlignment="1">
      <alignment horizontal="center" vertical="center"/>
    </xf>
    <xf numFmtId="0" fontId="30" fillId="13" borderId="28" xfId="2" applyFont="1" applyFill="1" applyBorder="1" applyAlignment="1">
      <alignment horizontal="center" vertical="center"/>
    </xf>
    <xf numFmtId="0" fontId="30" fillId="13" borderId="23" xfId="2" applyFont="1" applyFill="1" applyBorder="1" applyAlignment="1">
      <alignment horizontal="center" vertical="center"/>
    </xf>
    <xf numFmtId="0" fontId="30" fillId="13" borderId="36" xfId="1" applyFont="1" applyFill="1" applyBorder="1" applyAlignment="1">
      <alignment horizontal="center" vertical="center"/>
    </xf>
    <xf numFmtId="0" fontId="30" fillId="13" borderId="28" xfId="1" applyFont="1" applyFill="1" applyBorder="1" applyAlignment="1">
      <alignment horizontal="center" vertical="center"/>
    </xf>
    <xf numFmtId="0" fontId="30" fillId="13" borderId="23" xfId="1" applyFont="1" applyFill="1" applyBorder="1" applyAlignment="1">
      <alignment horizontal="center" vertical="center"/>
    </xf>
    <xf numFmtId="2" fontId="37" fillId="6" borderId="33" xfId="1" applyNumberFormat="1" applyFont="1" applyFill="1" applyBorder="1" applyAlignment="1">
      <alignment horizontal="center" vertical="center"/>
    </xf>
    <xf numFmtId="2" fontId="37" fillId="8" borderId="33" xfId="1" applyNumberFormat="1" applyFont="1" applyFill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 wrapText="1"/>
    </xf>
    <xf numFmtId="2" fontId="37" fillId="0" borderId="33" xfId="1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 wrapText="1"/>
    </xf>
    <xf numFmtId="14" fontId="26" fillId="0" borderId="34" xfId="0" applyNumberFormat="1" applyFont="1" applyBorder="1" applyAlignment="1">
      <alignment horizontal="center" vertical="center" wrapText="1"/>
    </xf>
    <xf numFmtId="0" fontId="24" fillId="8" borderId="35" xfId="1" applyFont="1" applyFill="1" applyBorder="1" applyAlignment="1">
      <alignment horizontal="center" vertical="center"/>
    </xf>
    <xf numFmtId="0" fontId="49" fillId="0" borderId="28" xfId="0" applyFont="1" applyBorder="1" applyAlignment="1">
      <alignment horizontal="left" vertical="center" wrapText="1"/>
    </xf>
    <xf numFmtId="14" fontId="14" fillId="0" borderId="28" xfId="0" applyNumberFormat="1" applyFont="1" applyFill="1" applyBorder="1" applyAlignment="1">
      <alignment horizontal="center" vertical="center" wrapText="1"/>
    </xf>
    <xf numFmtId="1" fontId="30" fillId="0" borderId="61" xfId="2" applyNumberFormat="1" applyFont="1" applyBorder="1" applyAlignment="1">
      <alignment horizontal="center" vertical="center" wrapText="1"/>
    </xf>
    <xf numFmtId="1" fontId="30" fillId="0" borderId="34" xfId="2" applyNumberFormat="1" applyFont="1" applyBorder="1" applyAlignment="1">
      <alignment horizontal="center" vertical="center" wrapText="1"/>
    </xf>
    <xf numFmtId="1" fontId="30" fillId="0" borderId="66" xfId="2" applyNumberFormat="1" applyFont="1" applyBorder="1" applyAlignment="1">
      <alignment horizontal="center" vertical="center" wrapText="1"/>
    </xf>
    <xf numFmtId="1" fontId="30" fillId="0" borderId="29" xfId="1" applyNumberFormat="1" applyFont="1" applyBorder="1" applyAlignment="1">
      <alignment horizontal="center" vertical="center"/>
    </xf>
    <xf numFmtId="14" fontId="15" fillId="0" borderId="38" xfId="1" applyNumberFormat="1" applyFont="1" applyFill="1" applyBorder="1" applyAlignment="1">
      <alignment horizontal="center" vertical="center"/>
    </xf>
    <xf numFmtId="14" fontId="15" fillId="0" borderId="30" xfId="1" applyNumberFormat="1" applyFont="1" applyFill="1" applyBorder="1" applyAlignment="1">
      <alignment horizontal="center" vertical="center"/>
    </xf>
    <xf numFmtId="14" fontId="64" fillId="0" borderId="30" xfId="2" applyNumberFormat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4" fontId="15" fillId="0" borderId="22" xfId="1" applyNumberFormat="1" applyFont="1" applyFill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wrapText="1"/>
    </xf>
    <xf numFmtId="14" fontId="14" fillId="0" borderId="28" xfId="0" applyNumberFormat="1" applyFont="1" applyBorder="1" applyAlignment="1">
      <alignment horizontal="center" wrapText="1"/>
    </xf>
    <xf numFmtId="14" fontId="64" fillId="0" borderId="22" xfId="2" applyNumberFormat="1" applyFont="1" applyBorder="1" applyAlignment="1">
      <alignment horizontal="center" vertical="center" wrapText="1"/>
    </xf>
    <xf numFmtId="0" fontId="49" fillId="0" borderId="28" xfId="0" applyFont="1" applyBorder="1" applyAlignment="1">
      <alignment horizontal="left" vertical="center"/>
    </xf>
    <xf numFmtId="0" fontId="30" fillId="0" borderId="28" xfId="0" applyFont="1" applyFill="1" applyBorder="1" applyAlignment="1">
      <alignment horizontal="left" vertical="center"/>
    </xf>
    <xf numFmtId="0" fontId="47" fillId="0" borderId="28" xfId="0" applyFont="1" applyBorder="1" applyAlignment="1">
      <alignment vertical="center"/>
    </xf>
    <xf numFmtId="14" fontId="48" fillId="0" borderId="28" xfId="0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vertical="center"/>
    </xf>
    <xf numFmtId="1" fontId="30" fillId="0" borderId="27" xfId="2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horizontal="left" vertical="center"/>
    </xf>
    <xf numFmtId="0" fontId="49" fillId="0" borderId="29" xfId="0" applyFont="1" applyFill="1" applyBorder="1" applyAlignment="1">
      <alignment horizontal="left" vertical="center"/>
    </xf>
    <xf numFmtId="0" fontId="47" fillId="8" borderId="29" xfId="0" applyFont="1" applyFill="1" applyBorder="1" applyAlignment="1">
      <alignment vertical="center"/>
    </xf>
    <xf numFmtId="0" fontId="30" fillId="0" borderId="29" xfId="0" applyFont="1" applyBorder="1" applyAlignment="1">
      <alignment horizontal="left" vertical="center"/>
    </xf>
    <xf numFmtId="0" fontId="47" fillId="0" borderId="29" xfId="0" applyFont="1" applyFill="1" applyBorder="1" applyAlignment="1">
      <alignment horizontal="left" vertical="center"/>
    </xf>
    <xf numFmtId="0" fontId="47" fillId="0" borderId="29" xfId="0" applyFont="1" applyFill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7" fillId="0" borderId="23" xfId="0" applyFont="1" applyBorder="1" applyAlignment="1">
      <alignment vertical="center"/>
    </xf>
    <xf numFmtId="1" fontId="30" fillId="0" borderId="63" xfId="2" applyNumberFormat="1" applyFont="1" applyBorder="1" applyAlignment="1">
      <alignment horizontal="center" vertical="center" wrapText="1"/>
    </xf>
    <xf numFmtId="14" fontId="30" fillId="0" borderId="30" xfId="1" applyNumberFormat="1" applyFont="1" applyFill="1" applyBorder="1" applyAlignment="1">
      <alignment horizontal="center" vertical="center"/>
    </xf>
    <xf numFmtId="14" fontId="49" fillId="0" borderId="30" xfId="2" applyNumberFormat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14" fontId="48" fillId="0" borderId="30" xfId="0" applyNumberFormat="1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7" fillId="0" borderId="34" xfId="0" applyFont="1" applyBorder="1" applyAlignment="1">
      <alignment vertical="center"/>
    </xf>
    <xf numFmtId="14" fontId="48" fillId="0" borderId="34" xfId="0" applyNumberFormat="1" applyFont="1" applyBorder="1" applyAlignment="1">
      <alignment horizontal="center" vertical="center" wrapText="1"/>
    </xf>
    <xf numFmtId="14" fontId="30" fillId="0" borderId="66" xfId="1" applyNumberFormat="1" applyFont="1" applyFill="1" applyBorder="1" applyAlignment="1">
      <alignment horizontal="center" vertical="center"/>
    </xf>
    <xf numFmtId="0" fontId="47" fillId="0" borderId="37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1" fontId="18" fillId="5" borderId="0" xfId="1" applyNumberFormat="1" applyFont="1" applyFill="1" applyBorder="1" applyAlignment="1">
      <alignment horizontal="center"/>
    </xf>
    <xf numFmtId="0" fontId="30" fillId="9" borderId="27" xfId="1" applyFont="1" applyFill="1" applyBorder="1" applyAlignment="1">
      <alignment horizontal="center" vertical="center"/>
    </xf>
    <xf numFmtId="0" fontId="47" fillId="0" borderId="32" xfId="0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1" fontId="30" fillId="5" borderId="60" xfId="1" applyNumberFormat="1" applyFont="1" applyFill="1" applyBorder="1" applyAlignment="1">
      <alignment horizontal="center" vertical="center"/>
    </xf>
    <xf numFmtId="1" fontId="30" fillId="5" borderId="60" xfId="2" applyNumberFormat="1" applyFont="1" applyFill="1" applyBorder="1" applyAlignment="1">
      <alignment horizontal="center" vertical="center" wrapText="1"/>
    </xf>
    <xf numFmtId="1" fontId="30" fillId="5" borderId="73" xfId="2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 wrapText="1"/>
    </xf>
    <xf numFmtId="1" fontId="30" fillId="0" borderId="62" xfId="2" applyNumberFormat="1" applyFont="1" applyBorder="1" applyAlignment="1">
      <alignment horizontal="center" vertical="center" wrapText="1"/>
    </xf>
    <xf numFmtId="1" fontId="30" fillId="5" borderId="58" xfId="2" applyNumberFormat="1" applyFont="1" applyFill="1" applyBorder="1" applyAlignment="1">
      <alignment horizontal="center" vertical="center" wrapText="1"/>
    </xf>
    <xf numFmtId="14" fontId="15" fillId="0" borderId="66" xfId="1" applyNumberFormat="1" applyFont="1" applyFill="1" applyBorder="1" applyAlignment="1">
      <alignment horizontal="center" vertical="center"/>
    </xf>
    <xf numFmtId="1" fontId="66" fillId="2" borderId="71" xfId="2" applyNumberFormat="1" applyFont="1" applyFill="1" applyBorder="1" applyAlignment="1">
      <alignment horizontal="center" vertical="center" wrapText="1"/>
    </xf>
    <xf numFmtId="1" fontId="66" fillId="2" borderId="32" xfId="2" applyNumberFormat="1" applyFont="1" applyFill="1" applyBorder="1" applyAlignment="1">
      <alignment horizontal="center" vertical="center" wrapText="1"/>
    </xf>
    <xf numFmtId="1" fontId="66" fillId="2" borderId="32" xfId="1" applyNumberFormat="1" applyFont="1" applyFill="1" applyBorder="1" applyAlignment="1">
      <alignment horizontal="center" vertical="center"/>
    </xf>
    <xf numFmtId="1" fontId="66" fillId="2" borderId="70" xfId="2" applyNumberFormat="1" applyFont="1" applyFill="1" applyBorder="1" applyAlignment="1">
      <alignment horizontal="center" vertical="center" wrapText="1"/>
    </xf>
    <xf numFmtId="4" fontId="68" fillId="2" borderId="76" xfId="1" applyNumberFormat="1" applyFont="1" applyFill="1" applyBorder="1" applyAlignment="1">
      <alignment vertical="center"/>
    </xf>
    <xf numFmtId="4" fontId="68" fillId="2" borderId="25" xfId="1" applyNumberFormat="1" applyFont="1" applyFill="1" applyBorder="1" applyAlignment="1">
      <alignment vertical="center"/>
    </xf>
    <xf numFmtId="4" fontId="68" fillId="2" borderId="21" xfId="1" applyNumberFormat="1" applyFont="1" applyFill="1" applyBorder="1" applyAlignment="1">
      <alignment vertical="center"/>
    </xf>
    <xf numFmtId="1" fontId="30" fillId="5" borderId="25" xfId="2" applyNumberFormat="1" applyFont="1" applyFill="1" applyBorder="1" applyAlignment="1">
      <alignment horizontal="center" vertical="center" wrapText="1"/>
    </xf>
    <xf numFmtId="14" fontId="49" fillId="0" borderId="22" xfId="2" applyNumberFormat="1" applyFont="1" applyBorder="1" applyAlignment="1">
      <alignment horizontal="center" vertical="center" wrapText="1"/>
    </xf>
    <xf numFmtId="1" fontId="30" fillId="5" borderId="40" xfId="2" applyNumberFormat="1" applyFont="1" applyFill="1" applyBorder="1" applyAlignment="1">
      <alignment horizontal="center" vertical="center" wrapText="1"/>
    </xf>
    <xf numFmtId="1" fontId="30" fillId="5" borderId="21" xfId="2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/>
    <xf numFmtId="0" fontId="9" fillId="0" borderId="7" xfId="0" applyFont="1" applyBorder="1" applyAlignment="1"/>
    <xf numFmtId="14" fontId="15" fillId="0" borderId="35" xfId="1" applyNumberFormat="1" applyFont="1" applyFill="1" applyBorder="1" applyAlignment="1">
      <alignment horizontal="center"/>
    </xf>
    <xf numFmtId="1" fontId="24" fillId="0" borderId="39" xfId="2" applyNumberFormat="1" applyFont="1" applyBorder="1" applyAlignment="1">
      <alignment horizontal="center" wrapText="1"/>
    </xf>
    <xf numFmtId="1" fontId="24" fillId="0" borderId="36" xfId="2" applyNumberFormat="1" applyFont="1" applyBorder="1" applyAlignment="1">
      <alignment horizontal="center" wrapText="1"/>
    </xf>
    <xf numFmtId="1" fontId="24" fillId="0" borderId="38" xfId="2" applyNumberFormat="1" applyFont="1" applyBorder="1" applyAlignment="1">
      <alignment horizontal="center" wrapText="1"/>
    </xf>
    <xf numFmtId="1" fontId="23" fillId="4" borderId="40" xfId="2" applyNumberFormat="1" applyFont="1" applyFill="1" applyBorder="1" applyAlignment="1">
      <alignment horizontal="center" wrapText="1"/>
    </xf>
    <xf numFmtId="1" fontId="24" fillId="0" borderId="39" xfId="2" applyNumberFormat="1" applyFont="1" applyFill="1" applyBorder="1" applyAlignment="1">
      <alignment horizontal="center" wrapText="1"/>
    </xf>
    <xf numFmtId="1" fontId="24" fillId="0" borderId="38" xfId="2" applyNumberFormat="1" applyFont="1" applyFill="1" applyBorder="1" applyAlignment="1">
      <alignment horizontal="center" wrapText="1"/>
    </xf>
    <xf numFmtId="0" fontId="24" fillId="5" borderId="37" xfId="2" applyFont="1" applyFill="1" applyBorder="1" applyAlignment="1">
      <alignment horizontal="center"/>
    </xf>
    <xf numFmtId="0" fontId="24" fillId="5" borderId="36" xfId="2" applyFont="1" applyFill="1" applyBorder="1" applyAlignment="1">
      <alignment horizontal="center"/>
    </xf>
    <xf numFmtId="0" fontId="24" fillId="5" borderId="36" xfId="1" applyFont="1" applyFill="1" applyBorder="1" applyAlignment="1">
      <alignment horizontal="center"/>
    </xf>
    <xf numFmtId="0" fontId="24" fillId="12" borderId="36" xfId="1" applyFont="1" applyFill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24" fillId="5" borderId="35" xfId="1" applyFont="1" applyFill="1" applyBorder="1" applyAlignment="1">
      <alignment horizontal="center"/>
    </xf>
    <xf numFmtId="0" fontId="9" fillId="0" borderId="26" xfId="0" applyFont="1" applyBorder="1" applyAlignment="1"/>
    <xf numFmtId="0" fontId="9" fillId="0" borderId="57" xfId="0" applyFont="1" applyBorder="1" applyAlignment="1"/>
    <xf numFmtId="14" fontId="15" fillId="0" borderId="62" xfId="1" applyNumberFormat="1" applyFont="1" applyFill="1" applyBorder="1" applyAlignment="1">
      <alignment horizontal="center"/>
    </xf>
    <xf numFmtId="1" fontId="24" fillId="0" borderId="59" xfId="2" applyNumberFormat="1" applyFont="1" applyBorder="1" applyAlignment="1">
      <alignment horizontal="center" wrapText="1"/>
    </xf>
    <xf numFmtId="1" fontId="24" fillId="0" borderId="34" xfId="2" applyNumberFormat="1" applyFont="1" applyBorder="1" applyAlignment="1">
      <alignment horizontal="center" wrapText="1"/>
    </xf>
    <xf numFmtId="1" fontId="24" fillId="0" borderId="66" xfId="2" applyNumberFormat="1" applyFont="1" applyBorder="1" applyAlignment="1">
      <alignment horizontal="center" wrapText="1"/>
    </xf>
    <xf numFmtId="1" fontId="23" fillId="4" borderId="25" xfId="2" applyNumberFormat="1" applyFont="1" applyFill="1" applyBorder="1" applyAlignment="1">
      <alignment horizontal="center" wrapText="1"/>
    </xf>
    <xf numFmtId="1" fontId="24" fillId="0" borderId="59" xfId="2" applyNumberFormat="1" applyFont="1" applyFill="1" applyBorder="1" applyAlignment="1">
      <alignment horizontal="center" wrapText="1"/>
    </xf>
    <xf numFmtId="1" fontId="24" fillId="0" borderId="66" xfId="2" applyNumberFormat="1" applyFont="1" applyFill="1" applyBorder="1" applyAlignment="1">
      <alignment horizontal="center" wrapText="1"/>
    </xf>
    <xf numFmtId="0" fontId="24" fillId="5" borderId="29" xfId="2" applyFont="1" applyFill="1" applyBorder="1" applyAlignment="1">
      <alignment horizontal="center"/>
    </xf>
    <xf numFmtId="0" fontId="24" fillId="5" borderId="28" xfId="2" applyFont="1" applyFill="1" applyBorder="1" applyAlignment="1">
      <alignment horizontal="center"/>
    </xf>
    <xf numFmtId="0" fontId="24" fillId="5" borderId="28" xfId="1" applyFont="1" applyFill="1" applyBorder="1" applyAlignment="1">
      <alignment horizontal="center"/>
    </xf>
    <xf numFmtId="0" fontId="24" fillId="12" borderId="28" xfId="1" applyFont="1" applyFill="1" applyBorder="1" applyAlignment="1">
      <alignment horizontal="center"/>
    </xf>
    <xf numFmtId="0" fontId="17" fillId="0" borderId="28" xfId="1" applyFont="1" applyBorder="1" applyAlignment="1">
      <alignment horizontal="center"/>
    </xf>
    <xf numFmtId="0" fontId="24" fillId="5" borderId="27" xfId="1" applyFont="1" applyFill="1" applyBorder="1" applyAlignment="1">
      <alignment horizontal="center"/>
    </xf>
    <xf numFmtId="0" fontId="24" fillId="10" borderId="28" xfId="1" applyFont="1" applyFill="1" applyBorder="1" applyAlignment="1">
      <alignment horizontal="center"/>
    </xf>
    <xf numFmtId="0" fontId="9" fillId="0" borderId="32" xfId="0" applyFont="1" applyBorder="1" applyAlignment="1"/>
    <xf numFmtId="0" fontId="9" fillId="0" borderId="60" xfId="0" applyFont="1" applyBorder="1" applyAlignment="1"/>
    <xf numFmtId="0" fontId="24" fillId="9" borderId="28" xfId="1" applyFont="1" applyFill="1" applyBorder="1" applyAlignment="1">
      <alignment horizontal="center"/>
    </xf>
    <xf numFmtId="0" fontId="24" fillId="8" borderId="28" xfId="1" applyFont="1" applyFill="1" applyBorder="1" applyAlignment="1">
      <alignment horizontal="center"/>
    </xf>
    <xf numFmtId="0" fontId="24" fillId="8" borderId="29" xfId="2" applyFont="1" applyFill="1" applyBorder="1" applyAlignment="1">
      <alignment horizontal="center"/>
    </xf>
    <xf numFmtId="0" fontId="24" fillId="9" borderId="28" xfId="2" applyFont="1" applyFill="1" applyBorder="1" applyAlignment="1">
      <alignment horizontal="center"/>
    </xf>
    <xf numFmtId="0" fontId="9" fillId="0" borderId="5" xfId="0" applyFont="1" applyBorder="1" applyAlignment="1"/>
    <xf numFmtId="0" fontId="9" fillId="0" borderId="0" xfId="0" applyFont="1" applyBorder="1" applyAlignment="1"/>
    <xf numFmtId="0" fontId="24" fillId="9" borderId="29" xfId="2" applyFont="1" applyFill="1" applyBorder="1" applyAlignment="1">
      <alignment horizontal="center"/>
    </xf>
    <xf numFmtId="0" fontId="24" fillId="8" borderId="28" xfId="2" applyFont="1" applyFill="1" applyBorder="1" applyAlignment="1">
      <alignment horizontal="center"/>
    </xf>
    <xf numFmtId="14" fontId="14" fillId="0" borderId="17" xfId="0" applyNumberFormat="1" applyFont="1" applyBorder="1" applyAlignment="1">
      <alignment horizontal="center" wrapText="1"/>
    </xf>
    <xf numFmtId="0" fontId="24" fillId="10" borderId="28" xfId="2" applyFont="1" applyFill="1" applyBorder="1" applyAlignment="1">
      <alignment horizontal="center"/>
    </xf>
    <xf numFmtId="14" fontId="14" fillId="0" borderId="34" xfId="0" applyNumberFormat="1" applyFont="1" applyBorder="1" applyAlignment="1">
      <alignment horizontal="center" wrapText="1"/>
    </xf>
    <xf numFmtId="0" fontId="24" fillId="10" borderId="27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0" fontId="24" fillId="10" borderId="29" xfId="2" applyFont="1" applyFill="1" applyBorder="1" applyAlignment="1">
      <alignment horizontal="center"/>
    </xf>
    <xf numFmtId="0" fontId="24" fillId="9" borderId="27" xfId="1" applyFont="1" applyFill="1" applyBorder="1" applyAlignment="1">
      <alignment horizontal="center"/>
    </xf>
    <xf numFmtId="0" fontId="17" fillId="8" borderId="28" xfId="1" applyFont="1" applyFill="1" applyBorder="1" applyAlignment="1">
      <alignment horizontal="center"/>
    </xf>
    <xf numFmtId="0" fontId="9" fillId="0" borderId="31" xfId="0" applyFont="1" applyBorder="1" applyAlignment="1"/>
    <xf numFmtId="0" fontId="4" fillId="0" borderId="71" xfId="1" applyFont="1" applyBorder="1" applyAlignment="1"/>
    <xf numFmtId="0" fontId="4" fillId="0" borderId="58" xfId="1" applyFont="1" applyBorder="1" applyAlignment="1"/>
    <xf numFmtId="14" fontId="15" fillId="0" borderId="34" xfId="1" applyNumberFormat="1" applyFont="1" applyBorder="1" applyAlignment="1">
      <alignment horizontal="center"/>
    </xf>
    <xf numFmtId="0" fontId="24" fillId="8" borderId="17" xfId="1" applyFont="1" applyFill="1" applyBorder="1" applyAlignment="1">
      <alignment horizontal="center"/>
    </xf>
    <xf numFmtId="0" fontId="24" fillId="10" borderId="17" xfId="1" applyFont="1" applyFill="1" applyBorder="1" applyAlignment="1">
      <alignment horizontal="center"/>
    </xf>
    <xf numFmtId="0" fontId="24" fillId="8" borderId="17" xfId="2" applyFont="1" applyFill="1" applyBorder="1" applyAlignment="1">
      <alignment horizontal="center"/>
    </xf>
    <xf numFmtId="0" fontId="24" fillId="12" borderId="17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24" fillId="8" borderId="16" xfId="1" applyFont="1" applyFill="1" applyBorder="1" applyAlignment="1">
      <alignment horizontal="center"/>
    </xf>
    <xf numFmtId="0" fontId="9" fillId="0" borderId="71" xfId="0" applyFont="1" applyBorder="1" applyAlignment="1"/>
    <xf numFmtId="0" fontId="9" fillId="0" borderId="59" xfId="0" applyFont="1" applyBorder="1" applyAlignment="1"/>
    <xf numFmtId="1" fontId="23" fillId="4" borderId="32" xfId="2" applyNumberFormat="1" applyFont="1" applyFill="1" applyBorder="1" applyAlignment="1">
      <alignment horizontal="center" wrapText="1"/>
    </xf>
    <xf numFmtId="1" fontId="24" fillId="0" borderId="28" xfId="2" applyNumberFormat="1" applyFont="1" applyFill="1" applyBorder="1" applyAlignment="1">
      <alignment horizontal="center" wrapText="1"/>
    </xf>
    <xf numFmtId="0" fontId="24" fillId="10" borderId="20" xfId="2" applyFont="1" applyFill="1" applyBorder="1" applyAlignment="1">
      <alignment horizontal="center"/>
    </xf>
    <xf numFmtId="0" fontId="47" fillId="0" borderId="3" xfId="0" applyFont="1" applyFill="1" applyBorder="1" applyAlignment="1">
      <alignment horizontal="left"/>
    </xf>
    <xf numFmtId="0" fontId="47" fillId="0" borderId="2" xfId="0" applyFont="1" applyBorder="1" applyAlignment="1">
      <alignment horizontal="left"/>
    </xf>
    <xf numFmtId="14" fontId="14" fillId="0" borderId="23" xfId="0" applyNumberFormat="1" applyFont="1" applyBorder="1" applyAlignment="1">
      <alignment horizontal="center" wrapText="1"/>
    </xf>
    <xf numFmtId="14" fontId="15" fillId="0" borderId="8" xfId="1" applyNumberFormat="1" applyFont="1" applyFill="1" applyBorder="1" applyAlignment="1">
      <alignment horizontal="center"/>
    </xf>
    <xf numFmtId="1" fontId="24" fillId="0" borderId="43" xfId="2" applyNumberFormat="1" applyFont="1" applyBorder="1" applyAlignment="1">
      <alignment horizontal="center" wrapText="1"/>
    </xf>
    <xf numFmtId="1" fontId="24" fillId="0" borderId="9" xfId="2" applyNumberFormat="1" applyFont="1" applyBorder="1" applyAlignment="1">
      <alignment horizontal="center" wrapText="1"/>
    </xf>
    <xf numFmtId="1" fontId="24" fillId="0" borderId="45" xfId="2" applyNumberFormat="1" applyFont="1" applyBorder="1" applyAlignment="1">
      <alignment horizontal="center" wrapText="1"/>
    </xf>
    <xf numFmtId="1" fontId="23" fillId="4" borderId="21" xfId="2" applyNumberFormat="1" applyFont="1" applyFill="1" applyBorder="1" applyAlignment="1">
      <alignment horizontal="center" wrapText="1"/>
    </xf>
    <xf numFmtId="1" fontId="24" fillId="0" borderId="43" xfId="2" applyNumberFormat="1" applyFont="1" applyFill="1" applyBorder="1" applyAlignment="1">
      <alignment horizontal="center" wrapText="1"/>
    </xf>
    <xf numFmtId="1" fontId="24" fillId="0" borderId="45" xfId="2" applyNumberFormat="1" applyFont="1" applyFill="1" applyBorder="1" applyAlignment="1">
      <alignment horizontal="center" wrapText="1"/>
    </xf>
    <xf numFmtId="0" fontId="24" fillId="8" borderId="24" xfId="2" applyFont="1" applyFill="1" applyBorder="1" applyAlignment="1">
      <alignment horizontal="center"/>
    </xf>
    <xf numFmtId="0" fontId="24" fillId="8" borderId="23" xfId="2" applyFont="1" applyFill="1" applyBorder="1" applyAlignment="1">
      <alignment horizontal="center"/>
    </xf>
    <xf numFmtId="0" fontId="24" fillId="8" borderId="23" xfId="1" applyFont="1" applyFill="1" applyBorder="1" applyAlignment="1">
      <alignment horizontal="center"/>
    </xf>
    <xf numFmtId="0" fontId="24" fillId="12" borderId="23" xfId="1" applyFont="1" applyFill="1" applyBorder="1" applyAlignment="1">
      <alignment horizontal="center"/>
    </xf>
    <xf numFmtId="0" fontId="17" fillId="8" borderId="23" xfId="1" applyFont="1" applyFill="1" applyBorder="1" applyAlignment="1">
      <alignment horizontal="center"/>
    </xf>
    <xf numFmtId="0" fontId="24" fillId="8" borderId="63" xfId="1" applyFont="1" applyFill="1" applyBorder="1" applyAlignment="1">
      <alignment horizontal="center"/>
    </xf>
    <xf numFmtId="1" fontId="57" fillId="0" borderId="54" xfId="2" applyNumberFormat="1" applyFont="1" applyFill="1" applyBorder="1" applyAlignment="1">
      <alignment horizontal="center" wrapText="1"/>
    </xf>
    <xf numFmtId="0" fontId="25" fillId="0" borderId="42" xfId="2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/>
    </xf>
    <xf numFmtId="0" fontId="25" fillId="0" borderId="33" xfId="1" applyFont="1" applyFill="1" applyBorder="1" applyAlignment="1">
      <alignment horizontal="center"/>
    </xf>
    <xf numFmtId="0" fontId="25" fillId="0" borderId="47" xfId="1" applyFont="1" applyFill="1" applyBorder="1" applyAlignment="1">
      <alignment horizontal="center"/>
    </xf>
    <xf numFmtId="0" fontId="25" fillId="0" borderId="41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24" fillId="2" borderId="23" xfId="1" applyFont="1" applyFill="1" applyBorder="1" applyAlignment="1">
      <alignment horizontal="center"/>
    </xf>
    <xf numFmtId="0" fontId="25" fillId="0" borderId="15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/>
    </xf>
    <xf numFmtId="0" fontId="25" fillId="0" borderId="14" xfId="1" applyFont="1" applyFill="1" applyBorder="1" applyAlignment="1">
      <alignment horizontal="center"/>
    </xf>
    <xf numFmtId="0" fontId="25" fillId="0" borderId="67" xfId="1" applyFont="1" applyFill="1" applyBorder="1" applyAlignment="1">
      <alignment horizontal="center"/>
    </xf>
    <xf numFmtId="0" fontId="25" fillId="0" borderId="13" xfId="1" applyFont="1" applyFill="1" applyBorder="1" applyAlignment="1">
      <alignment horizontal="center"/>
    </xf>
    <xf numFmtId="0" fontId="57" fillId="4" borderId="12" xfId="2" applyFont="1" applyFill="1" applyBorder="1" applyAlignment="1">
      <alignment horizontal="center"/>
    </xf>
    <xf numFmtId="1" fontId="28" fillId="4" borderId="2" xfId="2" applyNumberFormat="1" applyFont="1" applyFill="1" applyBorder="1" applyAlignment="1">
      <alignment horizontal="center" vertical="center" wrapText="1"/>
    </xf>
    <xf numFmtId="1" fontId="36" fillId="0" borderId="10" xfId="2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2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" fontId="30" fillId="0" borderId="20" xfId="2" applyNumberFormat="1" applyFont="1" applyFill="1" applyBorder="1" applyAlignment="1">
      <alignment horizontal="center" vertical="center" wrapText="1"/>
    </xf>
    <xf numFmtId="0" fontId="12" fillId="0" borderId="49" xfId="1" applyFont="1" applyBorder="1" applyAlignment="1">
      <alignment horizontal="center" textRotation="90"/>
    </xf>
    <xf numFmtId="0" fontId="25" fillId="0" borderId="8" xfId="1" applyFont="1" applyFill="1" applyBorder="1" applyAlignment="1">
      <alignment horizontal="center" vertical="center"/>
    </xf>
    <xf numFmtId="0" fontId="20" fillId="0" borderId="0" xfId="0" applyFont="1" applyAlignment="1"/>
    <xf numFmtId="0" fontId="69" fillId="2" borderId="78" xfId="0" applyFont="1" applyFill="1" applyBorder="1" applyAlignment="1">
      <alignment horizontal="center" vertical="center" wrapText="1"/>
    </xf>
    <xf numFmtId="0" fontId="70" fillId="14" borderId="78" xfId="0" applyFont="1" applyFill="1" applyBorder="1" applyAlignment="1">
      <alignment horizontal="center" vertical="center" wrapText="1"/>
    </xf>
    <xf numFmtId="0" fontId="76" fillId="0" borderId="78" xfId="3" applyFont="1" applyBorder="1" applyAlignment="1">
      <alignment horizontal="center" vertical="center" wrapText="1"/>
    </xf>
    <xf numFmtId="0" fontId="77" fillId="0" borderId="78" xfId="0" applyFont="1" applyBorder="1"/>
    <xf numFmtId="0" fontId="78" fillId="0" borderId="78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center" vertical="center" wrapText="1"/>
    </xf>
    <xf numFmtId="0" fontId="80" fillId="0" borderId="78" xfId="0" applyFont="1" applyBorder="1" applyAlignment="1">
      <alignment horizontal="center" vertical="center" wrapText="1"/>
    </xf>
    <xf numFmtId="0" fontId="79" fillId="2" borderId="78" xfId="0" applyFont="1" applyFill="1" applyBorder="1" applyAlignment="1">
      <alignment horizontal="center" vertical="center" wrapText="1"/>
    </xf>
    <xf numFmtId="0" fontId="75" fillId="2" borderId="78" xfId="0" applyFont="1" applyFill="1" applyBorder="1" applyAlignment="1">
      <alignment horizontal="center" vertical="center" wrapText="1"/>
    </xf>
    <xf numFmtId="0" fontId="73" fillId="2" borderId="78" xfId="0" applyFont="1" applyFill="1" applyBorder="1" applyAlignment="1">
      <alignment horizontal="center" vertical="center" wrapText="1"/>
    </xf>
    <xf numFmtId="0" fontId="81" fillId="2" borderId="78" xfId="0" applyFont="1" applyFill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79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14" fontId="30" fillId="0" borderId="22" xfId="1" applyNumberFormat="1" applyFont="1" applyFill="1" applyBorder="1" applyAlignment="1">
      <alignment horizontal="center" vertical="center"/>
    </xf>
    <xf numFmtId="1" fontId="24" fillId="5" borderId="32" xfId="2" applyNumberFormat="1" applyFont="1" applyFill="1" applyBorder="1" applyAlignment="1">
      <alignment horizontal="center" vertical="center" wrapText="1"/>
    </xf>
    <xf numFmtId="1" fontId="30" fillId="5" borderId="32" xfId="2" applyNumberFormat="1" applyFont="1" applyFill="1" applyBorder="1" applyAlignment="1">
      <alignment horizontal="center" vertical="center" wrapText="1"/>
    </xf>
    <xf numFmtId="1" fontId="42" fillId="5" borderId="32" xfId="2" applyNumberFormat="1" applyFont="1" applyFill="1" applyBorder="1" applyAlignment="1">
      <alignment horizontal="center" vertical="center" wrapText="1"/>
    </xf>
    <xf numFmtId="1" fontId="24" fillId="5" borderId="32" xfId="1" applyNumberFormat="1" applyFont="1" applyFill="1" applyBorder="1" applyAlignment="1">
      <alignment horizontal="center" vertical="center"/>
    </xf>
    <xf numFmtId="1" fontId="44" fillId="5" borderId="32" xfId="2" applyNumberFormat="1" applyFont="1" applyFill="1" applyBorder="1" applyAlignment="1">
      <alignment horizontal="center" vertical="center" wrapText="1"/>
    </xf>
    <xf numFmtId="1" fontId="24" fillId="5" borderId="69" xfId="2" applyNumberFormat="1" applyFont="1" applyFill="1" applyBorder="1" applyAlignment="1">
      <alignment horizontal="center" vertical="center" wrapText="1"/>
    </xf>
    <xf numFmtId="1" fontId="24" fillId="5" borderId="70" xfId="2" applyNumberFormat="1" applyFont="1" applyFill="1" applyBorder="1" applyAlignment="1">
      <alignment horizontal="center" vertical="center" wrapText="1"/>
    </xf>
    <xf numFmtId="1" fontId="24" fillId="5" borderId="71" xfId="2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right"/>
    </xf>
    <xf numFmtId="0" fontId="86" fillId="2" borderId="61" xfId="1" applyFont="1" applyFill="1" applyBorder="1" applyAlignment="1">
      <alignment horizontal="center"/>
    </xf>
    <xf numFmtId="3" fontId="86" fillId="2" borderId="62" xfId="1" applyNumberFormat="1" applyFont="1" applyFill="1" applyBorder="1" applyAlignment="1">
      <alignment horizontal="right"/>
    </xf>
    <xf numFmtId="0" fontId="87" fillId="2" borderId="29" xfId="1" applyFont="1" applyFill="1" applyBorder="1" applyAlignment="1">
      <alignment horizontal="center" vertical="center"/>
    </xf>
    <xf numFmtId="3" fontId="87" fillId="2" borderId="27" xfId="1" applyNumberFormat="1" applyFont="1" applyFill="1" applyBorder="1" applyAlignment="1">
      <alignment horizontal="right" vertical="center"/>
    </xf>
    <xf numFmtId="0" fontId="87" fillId="2" borderId="29" xfId="1" applyFont="1" applyFill="1" applyBorder="1" applyAlignment="1">
      <alignment horizontal="center"/>
    </xf>
    <xf numFmtId="0" fontId="86" fillId="2" borderId="29" xfId="1" applyFont="1" applyFill="1" applyBorder="1" applyAlignment="1">
      <alignment horizontal="center"/>
    </xf>
    <xf numFmtId="0" fontId="87" fillId="2" borderId="24" xfId="1" applyFont="1" applyFill="1" applyBorder="1" applyAlignment="1">
      <alignment horizontal="center" vertical="center"/>
    </xf>
    <xf numFmtId="3" fontId="87" fillId="2" borderId="63" xfId="1" applyNumberFormat="1" applyFont="1" applyFill="1" applyBorder="1" applyAlignment="1">
      <alignment horizontal="right" vertical="center"/>
    </xf>
    <xf numFmtId="0" fontId="84" fillId="12" borderId="61" xfId="1" applyFont="1" applyFill="1" applyBorder="1" applyAlignment="1">
      <alignment horizontal="center"/>
    </xf>
    <xf numFmtId="3" fontId="84" fillId="12" borderId="62" xfId="1" applyNumberFormat="1" applyFont="1" applyFill="1" applyBorder="1" applyAlignment="1">
      <alignment horizontal="right"/>
    </xf>
    <xf numFmtId="0" fontId="85" fillId="12" borderId="29" xfId="1" applyFont="1" applyFill="1" applyBorder="1" applyAlignment="1">
      <alignment horizontal="center" vertical="center"/>
    </xf>
    <xf numFmtId="3" fontId="85" fillId="12" borderId="27" xfId="1" applyNumberFormat="1" applyFont="1" applyFill="1" applyBorder="1" applyAlignment="1">
      <alignment horizontal="right" vertical="center"/>
    </xf>
    <xf numFmtId="0" fontId="85" fillId="12" borderId="29" xfId="1" applyFont="1" applyFill="1" applyBorder="1" applyAlignment="1">
      <alignment horizontal="center"/>
    </xf>
    <xf numFmtId="3" fontId="85" fillId="12" borderId="27" xfId="1" applyNumberFormat="1" applyFont="1" applyFill="1" applyBorder="1" applyAlignment="1">
      <alignment horizontal="right"/>
    </xf>
    <xf numFmtId="0" fontId="84" fillId="12" borderId="29" xfId="1" applyFont="1" applyFill="1" applyBorder="1" applyAlignment="1">
      <alignment horizontal="center"/>
    </xf>
    <xf numFmtId="3" fontId="84" fillId="12" borderId="27" xfId="1" applyNumberFormat="1" applyFont="1" applyFill="1" applyBorder="1" applyAlignment="1">
      <alignment horizontal="right"/>
    </xf>
    <xf numFmtId="0" fontId="85" fillId="12" borderId="24" xfId="1" applyFont="1" applyFill="1" applyBorder="1" applyAlignment="1">
      <alignment horizontal="center" vertical="center"/>
    </xf>
    <xf numFmtId="3" fontId="85" fillId="12" borderId="63" xfId="1" applyNumberFormat="1" applyFont="1" applyFill="1" applyBorder="1" applyAlignment="1">
      <alignment horizontal="right" vertical="center"/>
    </xf>
    <xf numFmtId="0" fontId="87" fillId="2" borderId="61" xfId="1" applyFont="1" applyFill="1" applyBorder="1" applyAlignment="1">
      <alignment horizontal="center" vertical="center"/>
    </xf>
    <xf numFmtId="0" fontId="86" fillId="2" borderId="24" xfId="1" applyFont="1" applyFill="1" applyBorder="1" applyAlignment="1">
      <alignment horizontal="center"/>
    </xf>
    <xf numFmtId="0" fontId="85" fillId="12" borderId="61" xfId="1" applyFont="1" applyFill="1" applyBorder="1" applyAlignment="1">
      <alignment horizontal="center" vertical="center"/>
    </xf>
    <xf numFmtId="0" fontId="84" fillId="12" borderId="24" xfId="1" applyFont="1" applyFill="1" applyBorder="1" applyAlignment="1">
      <alignment horizontal="center"/>
    </xf>
    <xf numFmtId="3" fontId="85" fillId="12" borderId="62" xfId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>
      <alignment horizontal="right"/>
    </xf>
    <xf numFmtId="1" fontId="87" fillId="2" borderId="62" xfId="1" applyNumberFormat="1" applyFont="1" applyFill="1" applyBorder="1" applyAlignment="1">
      <alignment horizontal="right" vertical="center"/>
    </xf>
    <xf numFmtId="1" fontId="87" fillId="2" borderId="27" xfId="1" applyNumberFormat="1" applyFont="1" applyFill="1" applyBorder="1" applyAlignment="1">
      <alignment horizontal="right" vertical="center"/>
    </xf>
    <xf numFmtId="1" fontId="86" fillId="2" borderId="27" xfId="1" applyNumberFormat="1" applyFont="1" applyFill="1" applyBorder="1" applyAlignment="1">
      <alignment horizontal="right"/>
    </xf>
    <xf numFmtId="1" fontId="87" fillId="2" borderId="63" xfId="1" applyNumberFormat="1" applyFont="1" applyFill="1" applyBorder="1" applyAlignment="1">
      <alignment horizontal="right" vertical="center"/>
    </xf>
    <xf numFmtId="0" fontId="67" fillId="2" borderId="40" xfId="1" applyFont="1" applyFill="1" applyBorder="1" applyAlignment="1">
      <alignment horizontal="center" textRotation="90"/>
    </xf>
    <xf numFmtId="0" fontId="67" fillId="2" borderId="25" xfId="1" applyFont="1" applyFill="1" applyBorder="1" applyAlignment="1">
      <alignment horizontal="center" textRotation="90"/>
    </xf>
    <xf numFmtId="0" fontId="67" fillId="2" borderId="21" xfId="1" applyFont="1" applyFill="1" applyBorder="1" applyAlignment="1">
      <alignment horizontal="center" textRotation="90"/>
    </xf>
    <xf numFmtId="0" fontId="51" fillId="0" borderId="2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28" xfId="1" applyFont="1" applyFill="1" applyBorder="1" applyAlignment="1">
      <alignment horizontal="center"/>
    </xf>
    <xf numFmtId="0" fontId="4" fillId="7" borderId="24" xfId="1" applyFont="1" applyFill="1" applyBorder="1" applyAlignment="1">
      <alignment horizontal="center"/>
    </xf>
    <xf numFmtId="0" fontId="4" fillId="7" borderId="23" xfId="1" applyFont="1" applyFill="1" applyBorder="1" applyAlignment="1">
      <alignment horizontal="center"/>
    </xf>
    <xf numFmtId="0" fontId="16" fillId="7" borderId="36" xfId="1" applyNumberFormat="1" applyFont="1" applyFill="1" applyBorder="1" applyAlignment="1">
      <alignment horizontal="center"/>
    </xf>
    <xf numFmtId="0" fontId="16" fillId="7" borderId="28" xfId="1" applyNumberFormat="1" applyFont="1" applyFill="1" applyBorder="1" applyAlignment="1">
      <alignment horizontal="center"/>
    </xf>
    <xf numFmtId="0" fontId="16" fillId="7" borderId="23" xfId="1" applyNumberFormat="1" applyFont="1" applyFill="1" applyBorder="1" applyAlignment="1">
      <alignment horizontal="center"/>
    </xf>
    <xf numFmtId="0" fontId="16" fillId="7" borderId="38" xfId="1" applyFont="1" applyFill="1" applyBorder="1" applyAlignment="1">
      <alignment horizontal="center"/>
    </xf>
    <xf numFmtId="0" fontId="16" fillId="7" borderId="30" xfId="1" applyFont="1" applyFill="1" applyBorder="1" applyAlignment="1">
      <alignment horizontal="center"/>
    </xf>
    <xf numFmtId="0" fontId="16" fillId="7" borderId="22" xfId="1" applyFont="1" applyFill="1" applyBorder="1" applyAlignment="1">
      <alignment horizontal="center"/>
    </xf>
    <xf numFmtId="0" fontId="16" fillId="7" borderId="37" xfId="1" applyFont="1" applyFill="1" applyBorder="1" applyAlignment="1">
      <alignment horizontal="center" textRotation="90"/>
    </xf>
    <xf numFmtId="0" fontId="16" fillId="7" borderId="29" xfId="1" applyFont="1" applyFill="1" applyBorder="1" applyAlignment="1">
      <alignment horizontal="center" textRotation="90"/>
    </xf>
    <xf numFmtId="0" fontId="16" fillId="7" borderId="24" xfId="1" applyFont="1" applyFill="1" applyBorder="1" applyAlignment="1">
      <alignment horizontal="center" textRotation="90"/>
    </xf>
    <xf numFmtId="0" fontId="16" fillId="7" borderId="36" xfId="1" applyFont="1" applyFill="1" applyBorder="1" applyAlignment="1">
      <alignment horizontal="center" textRotation="90"/>
    </xf>
    <xf numFmtId="0" fontId="16" fillId="7" borderId="28" xfId="1" applyFont="1" applyFill="1" applyBorder="1" applyAlignment="1">
      <alignment horizontal="center" textRotation="90"/>
    </xf>
    <xf numFmtId="0" fontId="16" fillId="7" borderId="23" xfId="1" applyFont="1" applyFill="1" applyBorder="1" applyAlignment="1">
      <alignment horizontal="center" textRotation="90"/>
    </xf>
    <xf numFmtId="0" fontId="16" fillId="7" borderId="35" xfId="1" applyFont="1" applyFill="1" applyBorder="1" applyAlignment="1">
      <alignment horizontal="center" textRotation="90"/>
    </xf>
    <xf numFmtId="0" fontId="16" fillId="7" borderId="27" xfId="1" applyFont="1" applyFill="1" applyBorder="1" applyAlignment="1">
      <alignment horizontal="center" textRotation="90"/>
    </xf>
    <xf numFmtId="0" fontId="16" fillId="7" borderId="63" xfId="1" applyFont="1" applyFill="1" applyBorder="1" applyAlignment="1">
      <alignment horizontal="center" textRotation="90"/>
    </xf>
    <xf numFmtId="0" fontId="58" fillId="5" borderId="72" xfId="1" applyFont="1" applyFill="1" applyBorder="1" applyAlignment="1">
      <alignment horizontal="center" textRotation="90"/>
    </xf>
    <xf numFmtId="0" fontId="58" fillId="5" borderId="60" xfId="1" applyFont="1" applyFill="1" applyBorder="1" applyAlignment="1">
      <alignment horizontal="center" textRotation="90"/>
    </xf>
    <xf numFmtId="0" fontId="58" fillId="5" borderId="73" xfId="1" applyFont="1" applyFill="1" applyBorder="1" applyAlignment="1">
      <alignment horizontal="center" textRotation="90"/>
    </xf>
    <xf numFmtId="0" fontId="65" fillId="2" borderId="69" xfId="1" applyFont="1" applyFill="1" applyBorder="1" applyAlignment="1">
      <alignment horizontal="center" textRotation="90"/>
    </xf>
    <xf numFmtId="0" fontId="65" fillId="2" borderId="32" xfId="1" applyFont="1" applyFill="1" applyBorder="1" applyAlignment="1">
      <alignment horizontal="center" textRotation="90"/>
    </xf>
    <xf numFmtId="0" fontId="65" fillId="2" borderId="70" xfId="1" applyFont="1" applyFill="1" applyBorder="1" applyAlignment="1">
      <alignment horizontal="center" textRotation="90"/>
    </xf>
    <xf numFmtId="0" fontId="16" fillId="7" borderId="37" xfId="1" applyFont="1" applyFill="1" applyBorder="1" applyAlignment="1">
      <alignment horizontal="center"/>
    </xf>
    <xf numFmtId="0" fontId="16" fillId="7" borderId="36" xfId="1" applyFont="1" applyFill="1" applyBorder="1" applyAlignment="1">
      <alignment horizontal="center"/>
    </xf>
    <xf numFmtId="0" fontId="16" fillId="7" borderId="29" xfId="1" applyFont="1" applyFill="1" applyBorder="1" applyAlignment="1">
      <alignment horizontal="center"/>
    </xf>
    <xf numFmtId="0" fontId="16" fillId="7" borderId="28" xfId="1" applyFont="1" applyFill="1" applyBorder="1" applyAlignment="1">
      <alignment horizontal="center"/>
    </xf>
    <xf numFmtId="0" fontId="16" fillId="7" borderId="24" xfId="1" applyFont="1" applyFill="1" applyBorder="1" applyAlignment="1">
      <alignment horizontal="center"/>
    </xf>
    <xf numFmtId="0" fontId="16" fillId="7" borderId="23" xfId="1" applyFont="1" applyFill="1" applyBorder="1" applyAlignment="1">
      <alignment horizontal="center"/>
    </xf>
    <xf numFmtId="0" fontId="16" fillId="5" borderId="40" xfId="1" applyFont="1" applyFill="1" applyBorder="1" applyAlignment="1">
      <alignment horizontal="center" textRotation="90"/>
    </xf>
    <xf numFmtId="0" fontId="16" fillId="5" borderId="25" xfId="1" applyFont="1" applyFill="1" applyBorder="1" applyAlignment="1">
      <alignment horizontal="center" textRotation="90"/>
    </xf>
    <xf numFmtId="0" fontId="16" fillId="5" borderId="21" xfId="1" applyFont="1" applyFill="1" applyBorder="1" applyAlignment="1">
      <alignment horizontal="center" textRotation="90"/>
    </xf>
    <xf numFmtId="0" fontId="88" fillId="12" borderId="37" xfId="1" applyFont="1" applyFill="1" applyBorder="1" applyAlignment="1">
      <alignment horizontal="center" textRotation="90"/>
    </xf>
    <xf numFmtId="0" fontId="88" fillId="12" borderId="29" xfId="1" applyFont="1" applyFill="1" applyBorder="1" applyAlignment="1">
      <alignment horizontal="center" textRotation="90"/>
    </xf>
    <xf numFmtId="0" fontId="88" fillId="12" borderId="24" xfId="1" applyFont="1" applyFill="1" applyBorder="1" applyAlignment="1">
      <alignment horizontal="center" textRotation="90"/>
    </xf>
    <xf numFmtId="0" fontId="65" fillId="2" borderId="37" xfId="1" applyFont="1" applyFill="1" applyBorder="1" applyAlignment="1">
      <alignment horizontal="center" textRotation="90"/>
    </xf>
    <xf numFmtId="0" fontId="65" fillId="2" borderId="29" xfId="1" applyFont="1" applyFill="1" applyBorder="1" applyAlignment="1">
      <alignment horizontal="center" textRotation="90"/>
    </xf>
    <xf numFmtId="0" fontId="65" fillId="2" borderId="24" xfId="1" applyFont="1" applyFill="1" applyBorder="1" applyAlignment="1">
      <alignment horizontal="center" textRotation="90"/>
    </xf>
    <xf numFmtId="1" fontId="67" fillId="2" borderId="35" xfId="1" applyNumberFormat="1" applyFont="1" applyFill="1" applyBorder="1" applyAlignment="1">
      <alignment horizontal="center" textRotation="90"/>
    </xf>
    <xf numFmtId="1" fontId="67" fillId="2" borderId="27" xfId="1" applyNumberFormat="1" applyFont="1" applyFill="1" applyBorder="1" applyAlignment="1">
      <alignment horizontal="center" textRotation="90"/>
    </xf>
    <xf numFmtId="1" fontId="67" fillId="2" borderId="63" xfId="1" applyNumberFormat="1" applyFont="1" applyFill="1" applyBorder="1" applyAlignment="1">
      <alignment horizontal="center" textRotation="90"/>
    </xf>
    <xf numFmtId="3" fontId="89" fillId="12" borderId="49" xfId="1" applyNumberFormat="1" applyFont="1" applyFill="1" applyBorder="1" applyAlignment="1">
      <alignment horizontal="center" textRotation="90"/>
    </xf>
    <xf numFmtId="3" fontId="89" fillId="12" borderId="41" xfId="1" applyNumberFormat="1" applyFont="1" applyFill="1" applyBorder="1" applyAlignment="1">
      <alignment horizontal="center" textRotation="90"/>
    </xf>
    <xf numFmtId="3" fontId="89" fillId="12" borderId="8" xfId="1" applyNumberFormat="1" applyFont="1" applyFill="1" applyBorder="1" applyAlignment="1">
      <alignment horizontal="center" textRotation="90"/>
    </xf>
    <xf numFmtId="0" fontId="16" fillId="7" borderId="38" xfId="1" applyFont="1" applyFill="1" applyBorder="1" applyAlignment="1">
      <alignment horizontal="center" textRotation="90"/>
    </xf>
    <xf numFmtId="0" fontId="16" fillId="7" borderId="30" xfId="1" applyFont="1" applyFill="1" applyBorder="1" applyAlignment="1">
      <alignment horizontal="center" textRotation="90"/>
    </xf>
    <xf numFmtId="0" fontId="16" fillId="7" borderId="22" xfId="1" applyFont="1" applyFill="1" applyBorder="1" applyAlignment="1">
      <alignment horizontal="center" textRotation="90"/>
    </xf>
    <xf numFmtId="0" fontId="58" fillId="5" borderId="69" xfId="1" applyFont="1" applyFill="1" applyBorder="1" applyAlignment="1">
      <alignment horizontal="center" textRotation="90"/>
    </xf>
    <xf numFmtId="0" fontId="58" fillId="5" borderId="32" xfId="1" applyFont="1" applyFill="1" applyBorder="1" applyAlignment="1">
      <alignment horizontal="center" textRotation="90"/>
    </xf>
    <xf numFmtId="0" fontId="58" fillId="5" borderId="70" xfId="1" applyFont="1" applyFill="1" applyBorder="1" applyAlignment="1">
      <alignment horizontal="center" textRotation="90"/>
    </xf>
    <xf numFmtId="0" fontId="71" fillId="2" borderId="78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91" fillId="14" borderId="78" xfId="0" applyFont="1" applyFill="1" applyBorder="1" applyAlignment="1">
      <alignment horizontal="center" vertical="center" wrapText="1"/>
    </xf>
    <xf numFmtId="0" fontId="71" fillId="14" borderId="78" xfId="0" applyFont="1" applyFill="1" applyBorder="1" applyAlignment="1">
      <alignment horizontal="center" vertical="center" wrapText="1"/>
    </xf>
    <xf numFmtId="0" fontId="74" fillId="14" borderId="78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19" fillId="2" borderId="82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right" vertical="center" wrapText="1"/>
    </xf>
    <xf numFmtId="0" fontId="90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3" fontId="67" fillId="2" borderId="35" xfId="1" applyNumberFormat="1" applyFont="1" applyFill="1" applyBorder="1" applyAlignment="1">
      <alignment horizontal="center" textRotation="90"/>
    </xf>
    <xf numFmtId="3" fontId="67" fillId="2" borderId="27" xfId="1" applyNumberFormat="1" applyFont="1" applyFill="1" applyBorder="1" applyAlignment="1">
      <alignment horizontal="center" textRotation="90"/>
    </xf>
    <xf numFmtId="3" fontId="67" fillId="2" borderId="63" xfId="1" applyNumberFormat="1" applyFont="1" applyFill="1" applyBorder="1" applyAlignment="1">
      <alignment horizontal="center" textRotation="90"/>
    </xf>
    <xf numFmtId="0" fontId="52" fillId="0" borderId="0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center"/>
    </xf>
    <xf numFmtId="0" fontId="4" fillId="7" borderId="55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21" fillId="7" borderId="54" xfId="1" applyNumberFormat="1" applyFont="1" applyFill="1" applyBorder="1" applyAlignment="1">
      <alignment horizontal="center"/>
    </xf>
    <xf numFmtId="0" fontId="21" fillId="7" borderId="42" xfId="1" applyNumberFormat="1" applyFont="1" applyFill="1" applyBorder="1" applyAlignment="1">
      <alignment horizontal="center"/>
    </xf>
    <xf numFmtId="0" fontId="21" fillId="7" borderId="10" xfId="1" applyNumberFormat="1" applyFont="1" applyFill="1" applyBorder="1" applyAlignment="1">
      <alignment horizontal="center"/>
    </xf>
    <xf numFmtId="0" fontId="4" fillId="7" borderId="49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4" fillId="4" borderId="51" xfId="1" applyFont="1" applyFill="1" applyBorder="1" applyAlignment="1">
      <alignment horizontal="center" textRotation="90"/>
    </xf>
    <xf numFmtId="0" fontId="4" fillId="4" borderId="44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 textRotation="90"/>
    </xf>
    <xf numFmtId="0" fontId="4" fillId="7" borderId="42" xfId="1" applyFont="1" applyFill="1" applyBorder="1" applyAlignment="1">
      <alignment horizontal="center" textRotation="90"/>
    </xf>
    <xf numFmtId="0" fontId="4" fillId="7" borderId="10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 textRotation="90"/>
    </xf>
    <xf numFmtId="0" fontId="4" fillId="7" borderId="9" xfId="1" applyFont="1" applyFill="1" applyBorder="1" applyAlignment="1">
      <alignment horizontal="center" textRotation="90"/>
    </xf>
    <xf numFmtId="0" fontId="4" fillId="7" borderId="49" xfId="1" applyFont="1" applyFill="1" applyBorder="1" applyAlignment="1">
      <alignment horizontal="center" textRotation="90"/>
    </xf>
    <xf numFmtId="0" fontId="4" fillId="7" borderId="8" xfId="1" applyFont="1" applyFill="1" applyBorder="1" applyAlignment="1">
      <alignment horizontal="center" textRotation="90"/>
    </xf>
    <xf numFmtId="0" fontId="39" fillId="0" borderId="3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14" fontId="21" fillId="10" borderId="56" xfId="2" applyNumberFormat="1" applyFont="1" applyFill="1" applyBorder="1" applyAlignment="1">
      <alignment horizontal="center" vertical="center" wrapText="1"/>
    </xf>
    <xf numFmtId="14" fontId="21" fillId="10" borderId="7" xfId="2" applyNumberFormat="1" applyFont="1" applyFill="1" applyBorder="1" applyAlignment="1">
      <alignment horizontal="center" vertical="center" wrapText="1"/>
    </xf>
    <xf numFmtId="14" fontId="21" fillId="10" borderId="55" xfId="2" applyNumberFormat="1" applyFont="1" applyFill="1" applyBorder="1" applyAlignment="1">
      <alignment horizontal="center" vertical="center" wrapText="1"/>
    </xf>
    <xf numFmtId="14" fontId="21" fillId="10" borderId="3" xfId="2" applyNumberFormat="1" applyFont="1" applyFill="1" applyBorder="1" applyAlignment="1">
      <alignment horizontal="center" vertical="center" wrapText="1"/>
    </xf>
    <xf numFmtId="14" fontId="21" fillId="10" borderId="2" xfId="2" applyNumberFormat="1" applyFont="1" applyFill="1" applyBorder="1" applyAlignment="1">
      <alignment horizontal="center" vertical="center" wrapText="1"/>
    </xf>
    <xf numFmtId="14" fontId="21" fillId="10" borderId="1" xfId="2" applyNumberFormat="1" applyFont="1" applyFill="1" applyBorder="1" applyAlignment="1">
      <alignment horizontal="center" vertical="center" wrapText="1"/>
    </xf>
    <xf numFmtId="1" fontId="4" fillId="3" borderId="56" xfId="2" applyNumberFormat="1" applyFont="1" applyFill="1" applyBorder="1" applyAlignment="1">
      <alignment horizontal="center" vertical="center" wrapText="1"/>
    </xf>
    <xf numFmtId="1" fontId="4" fillId="3" borderId="7" xfId="2" applyNumberFormat="1" applyFont="1" applyFill="1" applyBorder="1" applyAlignment="1">
      <alignment horizontal="center" vertical="center" wrapText="1"/>
    </xf>
    <xf numFmtId="1" fontId="4" fillId="3" borderId="55" xfId="2" applyNumberFormat="1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/>
    </xf>
    <xf numFmtId="0" fontId="4" fillId="7" borderId="50" xfId="1" applyFont="1" applyFill="1" applyBorder="1" applyAlignment="1">
      <alignment horizontal="center"/>
    </xf>
    <xf numFmtId="0" fontId="8" fillId="0" borderId="3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1" fontId="21" fillId="9" borderId="44" xfId="2" applyNumberFormat="1" applyFont="1" applyFill="1" applyBorder="1" applyAlignment="1">
      <alignment horizontal="center" vertical="center" wrapText="1"/>
    </xf>
    <xf numFmtId="1" fontId="21" fillId="9" borderId="6" xfId="2" applyNumberFormat="1" applyFont="1" applyFill="1" applyBorder="1" applyAlignment="1">
      <alignment horizontal="center" vertical="center" wrapText="1"/>
    </xf>
    <xf numFmtId="14" fontId="4" fillId="10" borderId="56" xfId="2" applyNumberFormat="1" applyFont="1" applyFill="1" applyBorder="1" applyAlignment="1">
      <alignment horizontal="center" vertical="center" wrapText="1"/>
    </xf>
    <xf numFmtId="14" fontId="4" fillId="10" borderId="7" xfId="2" applyNumberFormat="1" applyFont="1" applyFill="1" applyBorder="1" applyAlignment="1">
      <alignment horizontal="center" vertical="center" wrapText="1"/>
    </xf>
    <xf numFmtId="14" fontId="4" fillId="10" borderId="3" xfId="2" applyNumberFormat="1" applyFont="1" applyFill="1" applyBorder="1" applyAlignment="1">
      <alignment horizontal="center" vertical="center" wrapText="1"/>
    </xf>
    <xf numFmtId="14" fontId="4" fillId="10" borderId="2" xfId="2" applyNumberFormat="1" applyFont="1" applyFill="1" applyBorder="1" applyAlignment="1">
      <alignment horizontal="center" vertical="center" wrapText="1"/>
    </xf>
    <xf numFmtId="1" fontId="25" fillId="3" borderId="56" xfId="2" applyNumberFormat="1" applyFont="1" applyFill="1" applyBorder="1" applyAlignment="1">
      <alignment horizontal="center" vertical="center" wrapText="1"/>
    </xf>
    <xf numFmtId="1" fontId="25" fillId="3" borderId="0" xfId="2" applyNumberFormat="1" applyFont="1" applyFill="1" applyBorder="1" applyAlignment="1">
      <alignment horizontal="center" vertical="center" wrapText="1"/>
    </xf>
    <xf numFmtId="1" fontId="25" fillId="3" borderId="4" xfId="2" applyNumberFormat="1" applyFont="1" applyFill="1" applyBorder="1" applyAlignment="1">
      <alignment horizontal="center" vertical="center" wrapText="1"/>
    </xf>
    <xf numFmtId="1" fontId="25" fillId="3" borderId="3" xfId="2" applyNumberFormat="1" applyFont="1" applyFill="1" applyBorder="1" applyAlignment="1">
      <alignment horizontal="center" vertical="center" wrapText="1"/>
    </xf>
    <xf numFmtId="1" fontId="25" fillId="3" borderId="2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1" fillId="9" borderId="5" xfId="2" applyNumberFormat="1" applyFont="1" applyFill="1" applyBorder="1" applyAlignment="1">
      <alignment horizontal="center" wrapText="1"/>
    </xf>
    <xf numFmtId="1" fontId="21" fillId="9" borderId="0" xfId="2" applyNumberFormat="1" applyFont="1" applyFill="1" applyBorder="1" applyAlignment="1">
      <alignment horizontal="center" wrapText="1"/>
    </xf>
    <xf numFmtId="1" fontId="21" fillId="9" borderId="3" xfId="2" applyNumberFormat="1" applyFont="1" applyFill="1" applyBorder="1" applyAlignment="1">
      <alignment horizontal="center" wrapText="1"/>
    </xf>
    <xf numFmtId="1" fontId="21" fillId="9" borderId="2" xfId="2" applyNumberFormat="1" applyFont="1" applyFill="1" applyBorder="1" applyAlignment="1">
      <alignment horizontal="center" wrapText="1"/>
    </xf>
    <xf numFmtId="0" fontId="28" fillId="0" borderId="11" xfId="2" applyFont="1" applyFill="1" applyBorder="1" applyAlignment="1">
      <alignment horizontal="right" vertical="center"/>
    </xf>
    <xf numFmtId="0" fontId="28" fillId="0" borderId="12" xfId="2" applyFont="1" applyFill="1" applyBorder="1" applyAlignment="1">
      <alignment horizontal="right" vertical="center"/>
    </xf>
    <xf numFmtId="0" fontId="28" fillId="0" borderId="2" xfId="2" applyFont="1" applyFill="1" applyBorder="1" applyAlignment="1">
      <alignment horizontal="right" vertical="center"/>
    </xf>
    <xf numFmtId="0" fontId="28" fillId="0" borderId="3" xfId="2" applyFont="1" applyFill="1" applyBorder="1" applyAlignment="1">
      <alignment horizontal="right" vertical="center"/>
    </xf>
    <xf numFmtId="0" fontId="25" fillId="7" borderId="54" xfId="1" applyFont="1" applyFill="1" applyBorder="1" applyAlignment="1">
      <alignment horizontal="center" textRotation="90"/>
    </xf>
    <xf numFmtId="0" fontId="25" fillId="7" borderId="42" xfId="1" applyFont="1" applyFill="1" applyBorder="1" applyAlignment="1">
      <alignment horizontal="center" textRotation="90"/>
    </xf>
    <xf numFmtId="0" fontId="25" fillId="7" borderId="49" xfId="1" applyFont="1" applyFill="1" applyBorder="1" applyAlignment="1">
      <alignment horizontal="center" textRotation="90"/>
    </xf>
    <xf numFmtId="0" fontId="25" fillId="7" borderId="41" xfId="1" applyFont="1" applyFill="1" applyBorder="1" applyAlignment="1">
      <alignment horizontal="center" textRotation="90"/>
    </xf>
    <xf numFmtId="0" fontId="25" fillId="4" borderId="51" xfId="1" applyFont="1" applyFill="1" applyBorder="1" applyAlignment="1">
      <alignment horizontal="center" textRotation="90"/>
    </xf>
    <xf numFmtId="0" fontId="25" fillId="4" borderId="44" xfId="1" applyFont="1" applyFill="1" applyBorder="1" applyAlignment="1">
      <alignment horizontal="center" textRotation="90"/>
    </xf>
    <xf numFmtId="0" fontId="62" fillId="7" borderId="54" xfId="1" applyNumberFormat="1" applyFont="1" applyFill="1" applyBorder="1" applyAlignment="1">
      <alignment horizontal="center"/>
    </xf>
    <xf numFmtId="0" fontId="62" fillId="7" borderId="42" xfId="1" applyNumberFormat="1" applyFont="1" applyFill="1" applyBorder="1" applyAlignment="1">
      <alignment horizontal="center"/>
    </xf>
    <xf numFmtId="0" fontId="62" fillId="7" borderId="49" xfId="1" applyFont="1" applyFill="1" applyBorder="1" applyAlignment="1">
      <alignment horizontal="center"/>
    </xf>
    <xf numFmtId="0" fontId="62" fillId="7" borderId="41" xfId="1" applyFont="1" applyFill="1" applyBorder="1" applyAlignment="1">
      <alignment horizontal="center"/>
    </xf>
    <xf numFmtId="0" fontId="46" fillId="7" borderId="37" xfId="1" applyFont="1" applyFill="1" applyBorder="1" applyAlignment="1">
      <alignment horizontal="center"/>
    </xf>
    <xf numFmtId="0" fontId="46" fillId="7" borderId="36" xfId="1" applyFont="1" applyFill="1" applyBorder="1" applyAlignment="1">
      <alignment horizontal="center"/>
    </xf>
    <xf numFmtId="0" fontId="46" fillId="7" borderId="35" xfId="1" applyFont="1" applyFill="1" applyBorder="1" applyAlignment="1">
      <alignment horizontal="center"/>
    </xf>
    <xf numFmtId="0" fontId="25" fillId="7" borderId="53" xfId="1" applyFont="1" applyFill="1" applyBorder="1" applyAlignment="1">
      <alignment horizontal="center" textRotation="90"/>
    </xf>
    <xf numFmtId="0" fontId="25" fillId="7" borderId="33" xfId="1" applyFont="1" applyFill="1" applyBorder="1" applyAlignment="1">
      <alignment horizontal="center" textRotation="90"/>
    </xf>
    <xf numFmtId="0" fontId="50" fillId="0" borderId="15" xfId="1" applyFont="1" applyFill="1" applyBorder="1" applyAlignment="1">
      <alignment horizontal="center" vertical="center"/>
    </xf>
    <xf numFmtId="0" fontId="50" fillId="0" borderId="14" xfId="1" applyFont="1" applyFill="1" applyBorder="1" applyAlignment="1">
      <alignment horizontal="center" vertical="center"/>
    </xf>
    <xf numFmtId="0" fontId="50" fillId="0" borderId="68" xfId="1" applyFont="1" applyFill="1" applyBorder="1" applyAlignment="1">
      <alignment horizontal="center" vertical="center"/>
    </xf>
    <xf numFmtId="1" fontId="4" fillId="3" borderId="5" xfId="2" applyNumberFormat="1" applyFont="1" applyFill="1" applyBorder="1" applyAlignment="1">
      <alignment horizontal="center" vertical="center" wrapText="1"/>
    </xf>
    <xf numFmtId="1" fontId="4" fillId="3" borderId="0" xfId="2" applyNumberFormat="1" applyFont="1" applyFill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0" fontId="16" fillId="7" borderId="49" xfId="1" applyFont="1" applyFill="1" applyBorder="1" applyAlignment="1">
      <alignment horizontal="center" textRotation="90"/>
    </xf>
    <xf numFmtId="0" fontId="16" fillId="7" borderId="46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/>
    </xf>
    <xf numFmtId="0" fontId="16" fillId="7" borderId="54" xfId="1" applyFont="1" applyFill="1" applyBorder="1" applyAlignment="1">
      <alignment horizontal="center" textRotation="90"/>
    </xf>
    <xf numFmtId="0" fontId="16" fillId="7" borderId="10" xfId="1" applyFont="1" applyFill="1" applyBorder="1" applyAlignment="1">
      <alignment horizontal="center" textRotation="90"/>
    </xf>
    <xf numFmtId="0" fontId="16" fillId="7" borderId="53" xfId="1" applyFont="1" applyFill="1" applyBorder="1" applyAlignment="1">
      <alignment horizontal="center" textRotation="90"/>
    </xf>
    <xf numFmtId="0" fontId="16" fillId="7" borderId="9" xfId="1" applyFont="1" applyFill="1" applyBorder="1" applyAlignment="1">
      <alignment horizontal="center" textRotation="90"/>
    </xf>
    <xf numFmtId="0" fontId="16" fillId="7" borderId="8" xfId="1" applyFont="1" applyFill="1" applyBorder="1" applyAlignment="1">
      <alignment horizontal="center" textRotation="90"/>
    </xf>
    <xf numFmtId="0" fontId="38" fillId="0" borderId="3" xfId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" fillId="4" borderId="56" xfId="1" applyFont="1" applyFill="1" applyBorder="1" applyAlignment="1">
      <alignment horizontal="center" vertical="center" wrapText="1"/>
    </xf>
    <xf numFmtId="0" fontId="4" fillId="4" borderId="55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7" borderId="54" xfId="1" applyNumberFormat="1" applyFont="1" applyFill="1" applyBorder="1" applyAlignment="1">
      <alignment horizontal="center"/>
    </xf>
    <xf numFmtId="0" fontId="4" fillId="7" borderId="42" xfId="1" applyNumberFormat="1" applyFont="1" applyFill="1" applyBorder="1" applyAlignment="1">
      <alignment horizontal="center"/>
    </xf>
    <xf numFmtId="0" fontId="4" fillId="7" borderId="10" xfId="1" applyNumberFormat="1" applyFont="1" applyFill="1" applyBorder="1" applyAlignment="1">
      <alignment horizontal="center"/>
    </xf>
    <xf numFmtId="0" fontId="16" fillId="4" borderId="51" xfId="1" applyFont="1" applyFill="1" applyBorder="1" applyAlignment="1">
      <alignment horizontal="center" textRotation="90"/>
    </xf>
    <xf numFmtId="0" fontId="16" fillId="4" borderId="44" xfId="1" applyFont="1" applyFill="1" applyBorder="1" applyAlignment="1">
      <alignment horizontal="center" textRotation="90"/>
    </xf>
    <xf numFmtId="0" fontId="16" fillId="7" borderId="42" xfId="1" applyFont="1" applyFill="1" applyBorder="1" applyAlignment="1">
      <alignment horizontal="center" textRotation="90"/>
    </xf>
    <xf numFmtId="0" fontId="36" fillId="0" borderId="3" xfId="2" applyFont="1" applyFill="1" applyBorder="1" applyAlignment="1">
      <alignment horizontal="right" vertical="center"/>
    </xf>
    <xf numFmtId="0" fontId="36" fillId="0" borderId="2" xfId="2" applyFont="1" applyFill="1" applyBorder="1" applyAlignment="1">
      <alignment horizontal="right" vertical="center"/>
    </xf>
    <xf numFmtId="0" fontId="36" fillId="0" borderId="1" xfId="2" applyFont="1" applyFill="1" applyBorder="1" applyAlignment="1">
      <alignment horizontal="right" vertical="center"/>
    </xf>
    <xf numFmtId="0" fontId="36" fillId="0" borderId="11" xfId="2" applyFont="1" applyFill="1" applyBorder="1" applyAlignment="1">
      <alignment horizontal="right" vertical="center"/>
    </xf>
    <xf numFmtId="0" fontId="36" fillId="0" borderId="12" xfId="2" applyFont="1" applyFill="1" applyBorder="1" applyAlignment="1">
      <alignment horizontal="right" vertical="center"/>
    </xf>
    <xf numFmtId="0" fontId="36" fillId="0" borderId="48" xfId="2" applyFont="1" applyFill="1" applyBorder="1" applyAlignment="1">
      <alignment horizontal="right" vertical="center"/>
    </xf>
    <xf numFmtId="1" fontId="33" fillId="9" borderId="56" xfId="2" applyNumberFormat="1" applyFont="1" applyFill="1" applyBorder="1" applyAlignment="1">
      <alignment horizontal="center" vertical="center" wrapText="1"/>
    </xf>
    <xf numFmtId="1" fontId="33" fillId="9" borderId="7" xfId="2" applyNumberFormat="1" applyFont="1" applyFill="1" applyBorder="1" applyAlignment="1">
      <alignment horizontal="center" vertical="center" wrapText="1"/>
    </xf>
    <xf numFmtId="1" fontId="33" fillId="9" borderId="3" xfId="2" applyNumberFormat="1" applyFont="1" applyFill="1" applyBorder="1" applyAlignment="1">
      <alignment horizontal="center" vertical="center" wrapText="1"/>
    </xf>
    <xf numFmtId="1" fontId="33" fillId="9" borderId="2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4" fillId="7" borderId="48" xfId="1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 textRotation="90"/>
    </xf>
    <xf numFmtId="0" fontId="4" fillId="7" borderId="41" xfId="1" applyFont="1" applyFill="1" applyBorder="1" applyAlignment="1">
      <alignment horizontal="center" textRotation="90"/>
    </xf>
    <xf numFmtId="0" fontId="56" fillId="0" borderId="54" xfId="1" applyFont="1" applyFill="1" applyBorder="1" applyAlignment="1">
      <alignment horizontal="center" vertical="center"/>
    </xf>
    <xf numFmtId="0" fontId="56" fillId="0" borderId="53" xfId="1" applyFont="1" applyFill="1" applyBorder="1" applyAlignment="1">
      <alignment horizontal="center" vertical="center"/>
    </xf>
    <xf numFmtId="0" fontId="56" fillId="0" borderId="52" xfId="1" applyFont="1" applyFill="1" applyBorder="1" applyAlignment="1">
      <alignment horizontal="center" vertical="center"/>
    </xf>
    <xf numFmtId="0" fontId="16" fillId="7" borderId="54" xfId="1" applyNumberFormat="1" applyFont="1" applyFill="1" applyBorder="1" applyAlignment="1">
      <alignment horizontal="center"/>
    </xf>
    <xf numFmtId="0" fontId="16" fillId="7" borderId="42" xfId="1" applyNumberFormat="1" applyFont="1" applyFill="1" applyBorder="1" applyAlignment="1">
      <alignment horizontal="center"/>
    </xf>
    <xf numFmtId="0" fontId="16" fillId="7" borderId="10" xfId="1" applyNumberFormat="1" applyFont="1" applyFill="1" applyBorder="1" applyAlignment="1">
      <alignment horizontal="center"/>
    </xf>
    <xf numFmtId="0" fontId="16" fillId="7" borderId="49" xfId="1" applyFont="1" applyFill="1" applyBorder="1" applyAlignment="1">
      <alignment horizontal="center"/>
    </xf>
    <xf numFmtId="0" fontId="16" fillId="7" borderId="41" xfId="1" applyFont="1" applyFill="1" applyBorder="1" applyAlignment="1">
      <alignment horizontal="center"/>
    </xf>
    <xf numFmtId="0" fontId="16" fillId="7" borderId="8" xfId="1" applyFont="1" applyFill="1" applyBorder="1" applyAlignment="1">
      <alignment horizontal="center"/>
    </xf>
    <xf numFmtId="0" fontId="52" fillId="0" borderId="2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left"/>
    </xf>
    <xf numFmtId="0" fontId="4" fillId="7" borderId="55" xfId="1" applyFont="1" applyFill="1" applyBorder="1" applyAlignment="1">
      <alignment horizontal="left"/>
    </xf>
    <xf numFmtId="0" fontId="4" fillId="7" borderId="5" xfId="1" applyFont="1" applyFill="1" applyBorder="1" applyAlignment="1">
      <alignment horizontal="left"/>
    </xf>
    <xf numFmtId="0" fontId="4" fillId="7" borderId="4" xfId="1" applyFont="1" applyFill="1" applyBorder="1" applyAlignment="1">
      <alignment horizontal="left"/>
    </xf>
    <xf numFmtId="0" fontId="4" fillId="7" borderId="52" xfId="1" applyFont="1" applyFill="1" applyBorder="1" applyAlignment="1">
      <alignment horizontal="center"/>
    </xf>
    <xf numFmtId="1" fontId="21" fillId="9" borderId="5" xfId="2" applyNumberFormat="1" applyFont="1" applyFill="1" applyBorder="1" applyAlignment="1">
      <alignment horizontal="center" vertical="center" wrapText="1"/>
    </xf>
    <xf numFmtId="1" fontId="21" fillId="9" borderId="0" xfId="2" applyNumberFormat="1" applyFont="1" applyFill="1" applyBorder="1" applyAlignment="1">
      <alignment horizontal="center" vertical="center" wrapText="1"/>
    </xf>
    <xf numFmtId="1" fontId="21" fillId="9" borderId="4" xfId="2" applyNumberFormat="1" applyFont="1" applyFill="1" applyBorder="1" applyAlignment="1">
      <alignment horizontal="center" vertical="center" wrapText="1"/>
    </xf>
    <xf numFmtId="1" fontId="21" fillId="9" borderId="3" xfId="2" applyNumberFormat="1" applyFont="1" applyFill="1" applyBorder="1" applyAlignment="1">
      <alignment horizontal="center" vertical="center" wrapText="1"/>
    </xf>
    <xf numFmtId="1" fontId="21" fillId="9" borderId="2" xfId="2" applyNumberFormat="1" applyFont="1" applyFill="1" applyBorder="1" applyAlignment="1">
      <alignment horizontal="center" vertical="center" wrapText="1"/>
    </xf>
    <xf numFmtId="1" fontId="21" fillId="9" borderId="1" xfId="2" applyNumberFormat="1" applyFont="1" applyFill="1" applyBorder="1" applyAlignment="1">
      <alignment horizontal="center" vertical="center" wrapText="1"/>
    </xf>
    <xf numFmtId="0" fontId="17" fillId="8" borderId="0" xfId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right"/>
    </xf>
    <xf numFmtId="0" fontId="8" fillId="0" borderId="12" xfId="2" applyFont="1" applyFill="1" applyBorder="1" applyAlignment="1">
      <alignment horizontal="right"/>
    </xf>
    <xf numFmtId="0" fontId="8" fillId="0" borderId="48" xfId="2" applyFont="1" applyFill="1" applyBorder="1" applyAlignment="1">
      <alignment horizontal="right"/>
    </xf>
    <xf numFmtId="0" fontId="8" fillId="0" borderId="3" xfId="2" applyFont="1" applyFill="1" applyBorder="1" applyAlignment="1">
      <alignment horizontal="right"/>
    </xf>
    <xf numFmtId="0" fontId="8" fillId="0" borderId="2" xfId="2" applyFont="1" applyFill="1" applyBorder="1" applyAlignment="1">
      <alignment horizontal="right"/>
    </xf>
    <xf numFmtId="0" fontId="8" fillId="0" borderId="1" xfId="2" applyFont="1" applyFill="1" applyBorder="1" applyAlignment="1">
      <alignment horizontal="right"/>
    </xf>
    <xf numFmtId="0" fontId="39" fillId="0" borderId="5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4" xfId="1" applyFont="1" applyFill="1" applyBorder="1" applyAlignment="1">
      <alignment horizontal="center" vertical="center"/>
    </xf>
  </cellXfs>
  <cellStyles count="4">
    <cellStyle name="Köprü" xfId="3" builtinId="8"/>
    <cellStyle name="Normal" xfId="0" builtinId="0"/>
    <cellStyle name="Normal 2" xfId="2"/>
    <cellStyle name="Normal_U14_ESAME" xfId="1"/>
  </cellStyles>
  <dxfs count="0"/>
  <tableStyles count="0" defaultTableStyle="TableStyleMedium2" defaultPivotStyle="PivotStyleLight16"/>
  <colors>
    <mruColors>
      <color rgb="FF220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1005567"/>
          <a:ext cx="3087240" cy="23608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2</xdr:row>
      <xdr:rowOff>138546</xdr:rowOff>
    </xdr:from>
    <xdr:to>
      <xdr:col>1</xdr:col>
      <xdr:colOff>1420091</xdr:colOff>
      <xdr:row>4</xdr:row>
      <xdr:rowOff>571500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350819"/>
          <a:ext cx="3377046" cy="28748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1278164</xdr:colOff>
      <xdr:row>4</xdr:row>
      <xdr:rowOff>435429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4692"/>
          <a:ext cx="3332843" cy="26572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2</xdr:row>
      <xdr:rowOff>9728</xdr:rowOff>
    </xdr:from>
    <xdr:to>
      <xdr:col>1</xdr:col>
      <xdr:colOff>1400736</xdr:colOff>
      <xdr:row>4</xdr:row>
      <xdr:rowOff>476250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838963"/>
          <a:ext cx="3440207" cy="27076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23335</xdr:rowOff>
    </xdr:from>
    <xdr:to>
      <xdr:col>1</xdr:col>
      <xdr:colOff>1279071</xdr:colOff>
      <xdr:row>4</xdr:row>
      <xdr:rowOff>449036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371"/>
          <a:ext cx="3360964" cy="26572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2</xdr:row>
      <xdr:rowOff>20934</xdr:rowOff>
    </xdr:from>
    <xdr:to>
      <xdr:col>1</xdr:col>
      <xdr:colOff>1154206</xdr:colOff>
      <xdr:row>4</xdr:row>
      <xdr:rowOff>448285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1141522"/>
          <a:ext cx="3339353" cy="26685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1411941</xdr:colOff>
      <xdr:row>4</xdr:row>
      <xdr:rowOff>470648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7904"/>
          <a:ext cx="3664323" cy="27020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1211036</xdr:colOff>
      <xdr:row>4</xdr:row>
      <xdr:rowOff>449034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9764"/>
          <a:ext cx="3415393" cy="2806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8367"/>
          <a:ext cx="3087240" cy="2360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4285"/>
          <a:ext cx="3088601" cy="2354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493940"/>
          <a:ext cx="3155496" cy="2412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7</xdr:col>
      <xdr:colOff>24493</xdr:colOff>
      <xdr:row>0</xdr:row>
      <xdr:rowOff>1343037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0"/>
          <a:ext cx="1762125" cy="1343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244928</xdr:rowOff>
    </xdr:from>
    <xdr:to>
      <xdr:col>1</xdr:col>
      <xdr:colOff>160564</xdr:colOff>
      <xdr:row>0</xdr:row>
      <xdr:rowOff>1587965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1" y="244928"/>
          <a:ext cx="1768928" cy="1343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951140"/>
          <a:ext cx="3155496" cy="2412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2</xdr:row>
      <xdr:rowOff>32140</xdr:rowOff>
    </xdr:from>
    <xdr:to>
      <xdr:col>1</xdr:col>
      <xdr:colOff>1546411</xdr:colOff>
      <xdr:row>4</xdr:row>
      <xdr:rowOff>448236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107905"/>
          <a:ext cx="3574676" cy="27245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2</xdr:row>
      <xdr:rowOff>15875</xdr:rowOff>
    </xdr:from>
    <xdr:to>
      <xdr:col>2</xdr:col>
      <xdr:colOff>203489</xdr:colOff>
      <xdr:row>4</xdr:row>
      <xdr:rowOff>682624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1539875"/>
          <a:ext cx="4587875" cy="315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adolubeyi.org/?pnum=505&amp;pt=" TargetMode="External"/><Relationship Id="rId3" Type="http://schemas.openxmlformats.org/officeDocument/2006/relationships/hyperlink" Target="https://www.anadolubeyi.org/?pnum=500&amp;pt=" TargetMode="External"/><Relationship Id="rId7" Type="http://schemas.openxmlformats.org/officeDocument/2006/relationships/hyperlink" Target="https://www.anadolubeyi.org/?pnum=504&amp;pt=" TargetMode="External"/><Relationship Id="rId2" Type="http://schemas.openxmlformats.org/officeDocument/2006/relationships/hyperlink" Target="https://www.anadolubeyi.org/?pnum=499&amp;pt=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3&amp;pt=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www.anadolubeyi.org/?pnum=502&amp;pt=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anadolubeyi.org/?pnum=501&amp;pt=" TargetMode="External"/><Relationship Id="rId9" Type="http://schemas.openxmlformats.org/officeDocument/2006/relationships/hyperlink" Target="https://www.anadolubeyi.org/?pnum=506&amp;pt=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dolubeyi.org/?pnum=377&amp;pt=" TargetMode="External"/><Relationship Id="rId18" Type="http://schemas.openxmlformats.org/officeDocument/2006/relationships/hyperlink" Target="https://www.anadolubeyi.org/?pnum=376&amp;pt=" TargetMode="External"/><Relationship Id="rId26" Type="http://schemas.openxmlformats.org/officeDocument/2006/relationships/hyperlink" Target="https://www.anadolubeyi.org/?pnum=144&amp;pt=" TargetMode="External"/><Relationship Id="rId39" Type="http://schemas.openxmlformats.org/officeDocument/2006/relationships/hyperlink" Target="https://www.anadolubeyi.org/?pnum=98&amp;pt=" TargetMode="External"/><Relationship Id="rId3" Type="http://schemas.openxmlformats.org/officeDocument/2006/relationships/hyperlink" Target="https://www.anadolubeyi.org/?pnum=605&amp;pt=X_Puan%20durumlar%C4%B1%202017-2018" TargetMode="External"/><Relationship Id="rId21" Type="http://schemas.openxmlformats.org/officeDocument/2006/relationships/hyperlink" Target="https://www.anadolubeyi.org/?pnum=606&amp;pt=X_Puan%20durumlar%C4%B1%202015-2016" TargetMode="External"/><Relationship Id="rId34" Type="http://schemas.openxmlformats.org/officeDocument/2006/relationships/hyperlink" Target="https://www.anadolubeyi.org/?pnum=607&amp;pt=X_Puan%20durumlar%C4%B1%202014-2015" TargetMode="External"/><Relationship Id="rId42" Type="http://schemas.openxmlformats.org/officeDocument/2006/relationships/hyperlink" Target="https://www.anadolubeyi.org/?pnum=78&amp;pt=U15%20PUAN%20DURUMU" TargetMode="External"/><Relationship Id="rId47" Type="http://schemas.openxmlformats.org/officeDocument/2006/relationships/hyperlink" Target="https://www.anadolubeyi.org/?pnum=60&amp;st=U13%20L%C4%B0G%C4%B0%20PUAN%20DURUMU" TargetMode="External"/><Relationship Id="rId7" Type="http://schemas.openxmlformats.org/officeDocument/2006/relationships/hyperlink" Target="https://www.anadolubeyi.org/?pnum=506&amp;pt=" TargetMode="External"/><Relationship Id="rId12" Type="http://schemas.openxmlformats.org/officeDocument/2006/relationships/hyperlink" Target="https://www.anadolubeyi.org/?pnum=379&amp;pt=" TargetMode="External"/><Relationship Id="rId17" Type="http://schemas.openxmlformats.org/officeDocument/2006/relationships/hyperlink" Target="https://www.anadolubeyi.org/?pnum=377&amp;pt=" TargetMode="External"/><Relationship Id="rId25" Type="http://schemas.openxmlformats.org/officeDocument/2006/relationships/hyperlink" Target="https://www.anadolubeyi.org/?pnum=329&amp;pt=" TargetMode="External"/><Relationship Id="rId33" Type="http://schemas.openxmlformats.org/officeDocument/2006/relationships/hyperlink" Target="https://www.anadolubeyi.org/?pnum=290&amp;pt=" TargetMode="External"/><Relationship Id="rId38" Type="http://schemas.openxmlformats.org/officeDocument/2006/relationships/hyperlink" Target="https://www.anadolubeyi.org/?pnum=103&amp;pt=" TargetMode="External"/><Relationship Id="rId46" Type="http://schemas.openxmlformats.org/officeDocument/2006/relationships/hyperlink" Target="https://www.anadolubeyi.org/?pnum=60&amp;st=U13%20L%C4%B0G%C4%B0%20PUAN%20DURUMU" TargetMode="External"/><Relationship Id="rId2" Type="http://schemas.openxmlformats.org/officeDocument/2006/relationships/hyperlink" Target="https://www.anadolubeyi.org/?pnum=499&amp;pt=" TargetMode="External"/><Relationship Id="rId16" Type="http://schemas.openxmlformats.org/officeDocument/2006/relationships/hyperlink" Target="https://www.anadolubeyi.org/?pnum=379&amp;pt=" TargetMode="External"/><Relationship Id="rId20" Type="http://schemas.openxmlformats.org/officeDocument/2006/relationships/hyperlink" Target="https://www.anadolubeyi.org/?pnum=376&amp;pt=" TargetMode="External"/><Relationship Id="rId29" Type="http://schemas.openxmlformats.org/officeDocument/2006/relationships/hyperlink" Target="https://www.anadolubeyi.org/?pnum=275&amp;pt=" TargetMode="External"/><Relationship Id="rId41" Type="http://schemas.openxmlformats.org/officeDocument/2006/relationships/hyperlink" Target="https://www.anadolubeyi.org/?pnum=608&amp;pt=X_Puan%20durumlar%C4%B1%202013-2014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5&amp;pt=" TargetMode="External"/><Relationship Id="rId11" Type="http://schemas.openxmlformats.org/officeDocument/2006/relationships/hyperlink" Target="https://www.anadolubeyi.org/?pnum=380&amp;pt=" TargetMode="External"/><Relationship Id="rId24" Type="http://schemas.openxmlformats.org/officeDocument/2006/relationships/hyperlink" Target="https://www.anadolubeyi.org/?pnum=275&amp;pt=" TargetMode="External"/><Relationship Id="rId32" Type="http://schemas.openxmlformats.org/officeDocument/2006/relationships/hyperlink" Target="https://www.anadolubeyi.org/?pnum=290&amp;pt=" TargetMode="External"/><Relationship Id="rId37" Type="http://schemas.openxmlformats.org/officeDocument/2006/relationships/hyperlink" Target="https://www.anadolubeyi.org/?pnum=100&amp;pt=" TargetMode="External"/><Relationship Id="rId40" Type="http://schemas.openxmlformats.org/officeDocument/2006/relationships/hyperlink" Target="https://www.anadolubeyi.org/?pnum=100&amp;pt=" TargetMode="External"/><Relationship Id="rId45" Type="http://schemas.openxmlformats.org/officeDocument/2006/relationships/hyperlink" Target="https://www.anadolubeyi.org/?pnum=609&amp;pt=X_Puan%20durumlar%C4%B1%202012-2013" TargetMode="External"/><Relationship Id="rId5" Type="http://schemas.openxmlformats.org/officeDocument/2006/relationships/hyperlink" Target="https://www.anadolubeyi.org/?pnum=503&amp;pt=" TargetMode="External"/><Relationship Id="rId15" Type="http://schemas.openxmlformats.org/officeDocument/2006/relationships/hyperlink" Target="https://www.anadolubeyi.org/?pnum=375&amp;pt=" TargetMode="External"/><Relationship Id="rId23" Type="http://schemas.openxmlformats.org/officeDocument/2006/relationships/hyperlink" Target="https://www.anadolubeyi.org/?pnum=290&amp;pt=" TargetMode="External"/><Relationship Id="rId28" Type="http://schemas.openxmlformats.org/officeDocument/2006/relationships/hyperlink" Target="https://www.anadolubeyi.org/?pnum=290&amp;pt=" TargetMode="External"/><Relationship Id="rId36" Type="http://schemas.openxmlformats.org/officeDocument/2006/relationships/hyperlink" Target="https://www.anadolubeyi.org/?pnum=98&amp;pt=" TargetMode="External"/><Relationship Id="rId49" Type="http://schemas.openxmlformats.org/officeDocument/2006/relationships/drawing" Target="../drawings/drawing6.xml"/><Relationship Id="rId10" Type="http://schemas.openxmlformats.org/officeDocument/2006/relationships/hyperlink" Target="https://www.anadolubeyi.org/?pnum=604&amp;pt=X_Puan%20durumlar%C4%B1%202016-2017" TargetMode="External"/><Relationship Id="rId19" Type="http://schemas.openxmlformats.org/officeDocument/2006/relationships/hyperlink" Target="https://www.anadolubeyi.org/?pnum=375&amp;pt=" TargetMode="External"/><Relationship Id="rId31" Type="http://schemas.openxmlformats.org/officeDocument/2006/relationships/hyperlink" Target="https://www.anadolubeyi.org/?pnum=328&amp;pt=" TargetMode="External"/><Relationship Id="rId44" Type="http://schemas.openxmlformats.org/officeDocument/2006/relationships/hyperlink" Target="https://www.anadolubeyi.org/?pnum=78&amp;pt=U15%20PUAN%20DURUMU" TargetMode="External"/><Relationship Id="rId4" Type="http://schemas.openxmlformats.org/officeDocument/2006/relationships/hyperlink" Target="https://www.anadolubeyi.org/?pnum=500&amp;pt=" TargetMode="External"/><Relationship Id="rId9" Type="http://schemas.openxmlformats.org/officeDocument/2006/relationships/hyperlink" Target="https://www.anadolubeyi.org/?pnum=503&amp;pt=" TargetMode="External"/><Relationship Id="rId14" Type="http://schemas.openxmlformats.org/officeDocument/2006/relationships/hyperlink" Target="https://www.anadolubeyi.org/?pnum=376&amp;pt=" TargetMode="External"/><Relationship Id="rId22" Type="http://schemas.openxmlformats.org/officeDocument/2006/relationships/hyperlink" Target="https://www.anadolubeyi.org/?pnum=328&amp;pt=" TargetMode="External"/><Relationship Id="rId27" Type="http://schemas.openxmlformats.org/officeDocument/2006/relationships/hyperlink" Target="https://www.anadolubeyi.org/?pnum=328&amp;pt=" TargetMode="External"/><Relationship Id="rId30" Type="http://schemas.openxmlformats.org/officeDocument/2006/relationships/hyperlink" Target="https://www.anadolubeyi.org/?pnum=329&amp;pt=" TargetMode="External"/><Relationship Id="rId35" Type="http://schemas.openxmlformats.org/officeDocument/2006/relationships/hyperlink" Target="https://www.anadolubeyi.org/?pnum=103&amp;pt=" TargetMode="External"/><Relationship Id="rId43" Type="http://schemas.openxmlformats.org/officeDocument/2006/relationships/hyperlink" Target="https://www.anadolubeyi.org/?pnum=91&amp;pt=U11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https://www.anadolubeyi.org/?pnum=502&amp;pt=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zoomScale="70" zoomScaleNormal="70" workbookViewId="0">
      <selection activeCell="C8" sqref="C8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456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294</v>
      </c>
      <c r="B6" s="648" t="s">
        <v>295</v>
      </c>
      <c r="C6" s="104">
        <v>37690</v>
      </c>
      <c r="D6" s="664" t="s">
        <v>22</v>
      </c>
      <c r="E6" s="614">
        <v>15</v>
      </c>
      <c r="F6" s="615">
        <v>4</v>
      </c>
      <c r="G6" s="662">
        <v>4</v>
      </c>
      <c r="H6" s="663">
        <v>246</v>
      </c>
      <c r="I6" s="665">
        <v>0</v>
      </c>
      <c r="J6" s="669">
        <v>246</v>
      </c>
    </row>
    <row r="7" spans="1:10" s="25" customFormat="1" ht="30" customHeight="1" x14ac:dyDescent="0.25">
      <c r="A7" s="635" t="s">
        <v>394</v>
      </c>
      <c r="B7" s="629" t="s">
        <v>395</v>
      </c>
      <c r="C7" s="102">
        <v>38612</v>
      </c>
      <c r="D7" s="620" t="s">
        <v>22</v>
      </c>
      <c r="E7" s="403">
        <v>11</v>
      </c>
      <c r="F7" s="84">
        <v>4</v>
      </c>
      <c r="G7" s="151">
        <v>5</v>
      </c>
      <c r="H7" s="657">
        <v>224</v>
      </c>
      <c r="I7" s="667">
        <v>1</v>
      </c>
      <c r="J7" s="670">
        <f t="shared" ref="J7:J20" si="0">H7/I7</f>
        <v>224</v>
      </c>
    </row>
    <row r="8" spans="1:10" s="25" customFormat="1" ht="30" customHeight="1" x14ac:dyDescent="0.25">
      <c r="A8" s="631" t="s">
        <v>196</v>
      </c>
      <c r="B8" s="629" t="s">
        <v>197</v>
      </c>
      <c r="C8" s="102">
        <v>37008</v>
      </c>
      <c r="D8" s="620" t="s">
        <v>22</v>
      </c>
      <c r="E8" s="119">
        <v>9</v>
      </c>
      <c r="F8" s="73">
        <v>4</v>
      </c>
      <c r="G8" s="632">
        <v>5</v>
      </c>
      <c r="H8" s="658">
        <v>330</v>
      </c>
      <c r="I8" s="666">
        <v>2</v>
      </c>
      <c r="J8" s="670">
        <f t="shared" si="0"/>
        <v>165</v>
      </c>
    </row>
    <row r="9" spans="1:10" s="25" customFormat="1" ht="30" customHeight="1" x14ac:dyDescent="0.25">
      <c r="A9" s="631" t="s">
        <v>342</v>
      </c>
      <c r="B9" s="629" t="s">
        <v>358</v>
      </c>
      <c r="C9" s="102">
        <v>36258</v>
      </c>
      <c r="D9" s="619" t="s">
        <v>22</v>
      </c>
      <c r="E9" s="119">
        <v>10</v>
      </c>
      <c r="F9" s="73">
        <v>3</v>
      </c>
      <c r="G9" s="632">
        <v>3</v>
      </c>
      <c r="H9" s="658">
        <v>270</v>
      </c>
      <c r="I9" s="666">
        <v>2</v>
      </c>
      <c r="J9" s="670">
        <f t="shared" si="0"/>
        <v>135</v>
      </c>
    </row>
    <row r="10" spans="1:10" s="25" customFormat="1" ht="30" customHeight="1" x14ac:dyDescent="0.25">
      <c r="A10" s="635" t="s">
        <v>146</v>
      </c>
      <c r="B10" s="629" t="s">
        <v>147</v>
      </c>
      <c r="C10" s="102">
        <v>38552</v>
      </c>
      <c r="D10" s="619" t="s">
        <v>22</v>
      </c>
      <c r="E10" s="119">
        <v>9</v>
      </c>
      <c r="F10" s="73">
        <v>4</v>
      </c>
      <c r="G10" s="632">
        <v>5</v>
      </c>
      <c r="H10" s="658">
        <v>267</v>
      </c>
      <c r="I10" s="666">
        <v>3</v>
      </c>
      <c r="J10" s="670">
        <f t="shared" si="0"/>
        <v>89</v>
      </c>
    </row>
    <row r="11" spans="1:10" s="25" customFormat="1" ht="30" customHeight="1" x14ac:dyDescent="0.25">
      <c r="A11" s="631" t="s">
        <v>175</v>
      </c>
      <c r="B11" s="629" t="s">
        <v>176</v>
      </c>
      <c r="C11" s="102">
        <v>37231</v>
      </c>
      <c r="D11" s="619" t="s">
        <v>22</v>
      </c>
      <c r="E11" s="119">
        <v>14</v>
      </c>
      <c r="F11" s="73">
        <v>6</v>
      </c>
      <c r="G11" s="632">
        <v>8</v>
      </c>
      <c r="H11" s="658">
        <v>456</v>
      </c>
      <c r="I11" s="666">
        <v>5</v>
      </c>
      <c r="J11" s="670">
        <f t="shared" si="0"/>
        <v>91.2</v>
      </c>
    </row>
    <row r="12" spans="1:10" s="25" customFormat="1" ht="30" customHeight="1" x14ac:dyDescent="0.25">
      <c r="A12" s="634" t="s">
        <v>95</v>
      </c>
      <c r="B12" s="627" t="s">
        <v>96</v>
      </c>
      <c r="C12" s="102">
        <v>39699</v>
      </c>
      <c r="D12" s="619" t="s">
        <v>22</v>
      </c>
      <c r="E12" s="119">
        <v>14</v>
      </c>
      <c r="F12" s="73">
        <v>2</v>
      </c>
      <c r="G12" s="632">
        <v>8</v>
      </c>
      <c r="H12" s="658">
        <v>174</v>
      </c>
      <c r="I12" s="666">
        <v>5</v>
      </c>
      <c r="J12" s="670">
        <f t="shared" si="0"/>
        <v>34.799999999999997</v>
      </c>
    </row>
    <row r="13" spans="1:10" s="25" customFormat="1" ht="30" customHeight="1" x14ac:dyDescent="0.25">
      <c r="A13" s="631" t="s">
        <v>228</v>
      </c>
      <c r="B13" s="629" t="s">
        <v>229</v>
      </c>
      <c r="C13" s="102">
        <v>36944</v>
      </c>
      <c r="D13" s="620" t="s">
        <v>22</v>
      </c>
      <c r="E13" s="119">
        <v>6</v>
      </c>
      <c r="F13" s="73">
        <v>2</v>
      </c>
      <c r="G13" s="632">
        <v>3</v>
      </c>
      <c r="H13" s="658">
        <v>164</v>
      </c>
      <c r="I13" s="666">
        <v>5</v>
      </c>
      <c r="J13" s="670">
        <f t="shared" si="0"/>
        <v>32.799999999999997</v>
      </c>
    </row>
    <row r="14" spans="1:10" s="25" customFormat="1" ht="30" customHeight="1" x14ac:dyDescent="0.25">
      <c r="A14" s="631" t="s">
        <v>330</v>
      </c>
      <c r="B14" s="629" t="s">
        <v>346</v>
      </c>
      <c r="C14" s="102">
        <v>36526</v>
      </c>
      <c r="D14" s="619" t="s">
        <v>22</v>
      </c>
      <c r="E14" s="119">
        <v>17</v>
      </c>
      <c r="F14" s="73">
        <v>9</v>
      </c>
      <c r="G14" s="632">
        <v>9</v>
      </c>
      <c r="H14" s="658">
        <v>776</v>
      </c>
      <c r="I14" s="666">
        <v>8</v>
      </c>
      <c r="J14" s="670">
        <f t="shared" si="0"/>
        <v>97</v>
      </c>
    </row>
    <row r="15" spans="1:10" s="25" customFormat="1" ht="30" customHeight="1" x14ac:dyDescent="0.25">
      <c r="A15" s="635" t="s">
        <v>148</v>
      </c>
      <c r="B15" s="629" t="s">
        <v>149</v>
      </c>
      <c r="C15" s="102">
        <v>38584</v>
      </c>
      <c r="D15" s="620" t="s">
        <v>22</v>
      </c>
      <c r="E15" s="119">
        <v>22</v>
      </c>
      <c r="F15" s="73">
        <v>5</v>
      </c>
      <c r="G15" s="632">
        <v>7</v>
      </c>
      <c r="H15" s="658">
        <v>344</v>
      </c>
      <c r="I15" s="666">
        <v>9</v>
      </c>
      <c r="J15" s="670">
        <f t="shared" si="0"/>
        <v>38.222222222222221</v>
      </c>
    </row>
    <row r="16" spans="1:10" s="25" customFormat="1" ht="30" customHeight="1" x14ac:dyDescent="0.25">
      <c r="A16" s="631" t="s">
        <v>207</v>
      </c>
      <c r="B16" s="629" t="s">
        <v>208</v>
      </c>
      <c r="C16" s="102">
        <v>37732</v>
      </c>
      <c r="D16" s="619" t="s">
        <v>22</v>
      </c>
      <c r="E16" s="119">
        <v>27</v>
      </c>
      <c r="F16" s="73">
        <v>18</v>
      </c>
      <c r="G16" s="632">
        <v>19</v>
      </c>
      <c r="H16" s="658">
        <v>1389</v>
      </c>
      <c r="I16" s="666">
        <v>13</v>
      </c>
      <c r="J16" s="670">
        <f t="shared" si="0"/>
        <v>106.84615384615384</v>
      </c>
    </row>
    <row r="17" spans="1:10" s="25" customFormat="1" ht="30" customHeight="1" x14ac:dyDescent="0.25">
      <c r="A17" s="631" t="s">
        <v>125</v>
      </c>
      <c r="B17" s="629" t="s">
        <v>3</v>
      </c>
      <c r="C17" s="102">
        <v>37399</v>
      </c>
      <c r="D17" s="619" t="s">
        <v>22</v>
      </c>
      <c r="E17" s="119">
        <v>24</v>
      </c>
      <c r="F17" s="73">
        <v>15</v>
      </c>
      <c r="G17" s="632">
        <v>15</v>
      </c>
      <c r="H17" s="658">
        <v>1118</v>
      </c>
      <c r="I17" s="666">
        <v>13</v>
      </c>
      <c r="J17" s="670">
        <f t="shared" si="0"/>
        <v>86</v>
      </c>
    </row>
    <row r="18" spans="1:10" s="25" customFormat="1" ht="30" customHeight="1" x14ac:dyDescent="0.25">
      <c r="A18" s="631" t="s">
        <v>343</v>
      </c>
      <c r="B18" s="629" t="s">
        <v>359</v>
      </c>
      <c r="C18" s="102">
        <v>36628</v>
      </c>
      <c r="D18" s="619" t="s">
        <v>22</v>
      </c>
      <c r="E18" s="119">
        <v>25</v>
      </c>
      <c r="F18" s="73">
        <v>16</v>
      </c>
      <c r="G18" s="632">
        <v>17</v>
      </c>
      <c r="H18" s="658">
        <v>1402</v>
      </c>
      <c r="I18" s="666">
        <v>16</v>
      </c>
      <c r="J18" s="670">
        <f t="shared" si="0"/>
        <v>87.625</v>
      </c>
    </row>
    <row r="19" spans="1:10" s="25" customFormat="1" ht="30" customHeight="1" x14ac:dyDescent="0.25">
      <c r="A19" s="631" t="s">
        <v>112</v>
      </c>
      <c r="B19" s="629" t="s">
        <v>113</v>
      </c>
      <c r="C19" s="102">
        <v>38004</v>
      </c>
      <c r="D19" s="619" t="s">
        <v>22</v>
      </c>
      <c r="E19" s="119">
        <v>13</v>
      </c>
      <c r="F19" s="73">
        <v>13</v>
      </c>
      <c r="G19" s="632">
        <v>13</v>
      </c>
      <c r="H19" s="658">
        <v>879</v>
      </c>
      <c r="I19" s="666">
        <v>16</v>
      </c>
      <c r="J19" s="670">
        <f t="shared" si="0"/>
        <v>54.9375</v>
      </c>
    </row>
    <row r="20" spans="1:10" s="25" customFormat="1" ht="30" customHeight="1" thickBot="1" x14ac:dyDescent="0.3">
      <c r="A20" s="660" t="s">
        <v>72</v>
      </c>
      <c r="B20" s="661" t="s">
        <v>41</v>
      </c>
      <c r="C20" s="609">
        <v>39319</v>
      </c>
      <c r="D20" s="623" t="s">
        <v>22</v>
      </c>
      <c r="E20" s="120">
        <v>14</v>
      </c>
      <c r="F20" s="86">
        <v>13</v>
      </c>
      <c r="G20" s="641">
        <v>13</v>
      </c>
      <c r="H20" s="659">
        <v>562</v>
      </c>
      <c r="I20" s="668">
        <v>17</v>
      </c>
      <c r="J20" s="671">
        <f t="shared" si="0"/>
        <v>33.058823529411768</v>
      </c>
    </row>
  </sheetData>
  <sortState ref="A6:J20">
    <sortCondition ref="I6:I20"/>
  </sortState>
  <mergeCells count="11"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  <mergeCell ref="I3:I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I71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0" style="23" customWidth="1"/>
    <col min="2" max="2" width="21.7109375" style="23" customWidth="1"/>
    <col min="3" max="3" width="19.7109375" style="19" customWidth="1"/>
    <col min="4" max="4" width="19.140625" style="5" customWidth="1"/>
    <col min="5" max="7" width="6.7109375" style="5" customWidth="1"/>
    <col min="8" max="8" width="9.7109375" style="5" customWidth="1"/>
    <col min="9" max="10" width="6.7109375" style="5" customWidth="1"/>
    <col min="11" max="12" width="6.7109375" style="4" customWidth="1"/>
    <col min="13" max="13" width="6.7109375" style="1" customWidth="1"/>
    <col min="14" max="14" width="6.7109375" style="3" customWidth="1"/>
    <col min="15" max="16" width="6.7109375" style="1" customWidth="1"/>
    <col min="17" max="17" width="6.7109375" style="4" customWidth="1"/>
    <col min="18" max="18" width="6.7109375" style="1" customWidth="1"/>
    <col min="19" max="19" width="6.7109375" style="3" customWidth="1"/>
    <col min="20" max="22" width="6.7109375" style="1" customWidth="1"/>
    <col min="23" max="23" width="6.7109375" style="3" customWidth="1"/>
    <col min="24" max="24" width="9.7109375" style="15" hidden="1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445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38.2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</row>
    <row r="4" spans="1:25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415</v>
      </c>
      <c r="L4" s="14" t="s">
        <v>416</v>
      </c>
      <c r="M4" s="13" t="s">
        <v>417</v>
      </c>
      <c r="N4" s="13" t="s">
        <v>418</v>
      </c>
      <c r="O4" s="13" t="s">
        <v>419</v>
      </c>
      <c r="P4" s="13" t="s">
        <v>159</v>
      </c>
      <c r="Q4" s="14" t="s">
        <v>420</v>
      </c>
      <c r="R4" s="14" t="s">
        <v>277</v>
      </c>
      <c r="S4" s="14" t="s">
        <v>443</v>
      </c>
      <c r="T4" s="13"/>
      <c r="U4" s="13"/>
      <c r="V4" s="13"/>
      <c r="W4" s="12"/>
      <c r="X4" s="16"/>
    </row>
    <row r="5" spans="1:25" s="10" customFormat="1" ht="51" customHeight="1" thickBot="1" x14ac:dyDescent="0.3">
      <c r="A5" s="922"/>
      <c r="B5" s="923"/>
      <c r="C5" s="1021"/>
      <c r="D5" s="929"/>
      <c r="E5" s="1012" t="s">
        <v>107</v>
      </c>
      <c r="F5" s="1013"/>
      <c r="G5" s="1014"/>
      <c r="H5" s="99">
        <v>480</v>
      </c>
      <c r="I5" s="100">
        <v>20</v>
      </c>
      <c r="J5" s="101">
        <v>4</v>
      </c>
      <c r="K5" s="94" t="s">
        <v>160</v>
      </c>
      <c r="L5" s="95" t="s">
        <v>154</v>
      </c>
      <c r="M5" s="96" t="s">
        <v>170</v>
      </c>
      <c r="N5" s="96" t="s">
        <v>262</v>
      </c>
      <c r="O5" s="97" t="s">
        <v>170</v>
      </c>
      <c r="P5" s="96" t="s">
        <v>158</v>
      </c>
      <c r="Q5" s="95" t="s">
        <v>7</v>
      </c>
      <c r="R5" s="96" t="s">
        <v>170</v>
      </c>
      <c r="S5" s="96" t="s">
        <v>444</v>
      </c>
      <c r="T5" s="97"/>
      <c r="U5" s="96"/>
      <c r="V5" s="96"/>
      <c r="W5" s="98"/>
      <c r="X5" s="17"/>
    </row>
    <row r="6" spans="1:25" s="25" customFormat="1" ht="36" customHeight="1" x14ac:dyDescent="0.35">
      <c r="A6" s="342" t="s">
        <v>402</v>
      </c>
      <c r="B6" s="524" t="s">
        <v>269</v>
      </c>
      <c r="C6" s="104">
        <v>38448</v>
      </c>
      <c r="D6" s="191" t="s">
        <v>19</v>
      </c>
      <c r="E6" s="564">
        <v>8</v>
      </c>
      <c r="F6" s="207">
        <v>8</v>
      </c>
      <c r="G6" s="208">
        <v>8</v>
      </c>
      <c r="H6" s="209">
        <f t="shared" ref="H6:H32" si="0">K6+L6+M6+N6+O6+P6+Q6+R6</f>
        <v>480</v>
      </c>
      <c r="I6" s="210"/>
      <c r="J6" s="211"/>
      <c r="K6" s="536">
        <v>60</v>
      </c>
      <c r="L6" s="566">
        <v>60</v>
      </c>
      <c r="M6" s="545">
        <v>60</v>
      </c>
      <c r="N6" s="545">
        <v>60</v>
      </c>
      <c r="O6" s="545">
        <v>60</v>
      </c>
      <c r="P6" s="545">
        <v>60</v>
      </c>
      <c r="Q6" s="566">
        <v>60</v>
      </c>
      <c r="R6" s="545">
        <v>60</v>
      </c>
      <c r="S6" s="294"/>
      <c r="T6" s="294"/>
      <c r="U6" s="294"/>
      <c r="V6" s="294"/>
      <c r="W6" s="310"/>
      <c r="X6" s="311"/>
      <c r="Y6" s="311"/>
    </row>
    <row r="7" spans="1:25" s="25" customFormat="1" ht="36" customHeight="1" x14ac:dyDescent="0.35">
      <c r="A7" s="531" t="s">
        <v>403</v>
      </c>
      <c r="B7" s="340" t="s">
        <v>143</v>
      </c>
      <c r="C7" s="102">
        <v>38488</v>
      </c>
      <c r="D7" s="238" t="s">
        <v>19</v>
      </c>
      <c r="E7" s="227">
        <v>8</v>
      </c>
      <c r="F7" s="228">
        <v>8</v>
      </c>
      <c r="G7" s="229">
        <v>8</v>
      </c>
      <c r="H7" s="215">
        <f t="shared" si="0"/>
        <v>480</v>
      </c>
      <c r="I7" s="230"/>
      <c r="J7" s="231"/>
      <c r="K7" s="535">
        <v>60</v>
      </c>
      <c r="L7" s="540">
        <v>60</v>
      </c>
      <c r="M7" s="540">
        <v>60</v>
      </c>
      <c r="N7" s="540">
        <v>60</v>
      </c>
      <c r="O7" s="540">
        <v>60</v>
      </c>
      <c r="P7" s="540">
        <v>60</v>
      </c>
      <c r="Q7" s="539">
        <v>60</v>
      </c>
      <c r="R7" s="540">
        <v>60</v>
      </c>
      <c r="S7" s="314"/>
      <c r="T7" s="314"/>
      <c r="U7" s="314"/>
      <c r="V7" s="314"/>
      <c r="W7" s="315"/>
      <c r="X7" s="311"/>
      <c r="Y7" s="311"/>
    </row>
    <row r="8" spans="1:25" s="25" customFormat="1" ht="36" customHeight="1" x14ac:dyDescent="0.35">
      <c r="A8" s="530" t="s">
        <v>140</v>
      </c>
      <c r="B8" s="523" t="s">
        <v>141</v>
      </c>
      <c r="C8" s="102">
        <v>38422</v>
      </c>
      <c r="D8" s="237" t="s">
        <v>20</v>
      </c>
      <c r="E8" s="227">
        <v>8</v>
      </c>
      <c r="F8" s="228">
        <v>8</v>
      </c>
      <c r="G8" s="229">
        <v>8</v>
      </c>
      <c r="H8" s="215">
        <f t="shared" si="0"/>
        <v>478</v>
      </c>
      <c r="I8" s="230">
        <v>1</v>
      </c>
      <c r="J8" s="231"/>
      <c r="K8" s="534">
        <v>58</v>
      </c>
      <c r="L8" s="539">
        <v>60</v>
      </c>
      <c r="M8" s="540">
        <v>60</v>
      </c>
      <c r="N8" s="540">
        <v>60</v>
      </c>
      <c r="O8" s="540">
        <v>60</v>
      </c>
      <c r="P8" s="540">
        <v>60</v>
      </c>
      <c r="Q8" s="539">
        <v>60</v>
      </c>
      <c r="R8" s="540">
        <v>60</v>
      </c>
      <c r="S8" s="314"/>
      <c r="T8" s="314"/>
      <c r="U8" s="314"/>
      <c r="V8" s="314"/>
      <c r="W8" s="315"/>
      <c r="X8" s="311"/>
      <c r="Y8" s="311"/>
    </row>
    <row r="9" spans="1:25" s="25" customFormat="1" ht="36" customHeight="1" x14ac:dyDescent="0.35">
      <c r="A9" s="531" t="s">
        <v>144</v>
      </c>
      <c r="B9" s="340" t="s">
        <v>145</v>
      </c>
      <c r="C9" s="102">
        <v>38491</v>
      </c>
      <c r="D9" s="237" t="s">
        <v>20</v>
      </c>
      <c r="E9" s="227">
        <v>8</v>
      </c>
      <c r="F9" s="228">
        <v>8</v>
      </c>
      <c r="G9" s="229">
        <v>8</v>
      </c>
      <c r="H9" s="215">
        <f t="shared" si="0"/>
        <v>413</v>
      </c>
      <c r="I9" s="230">
        <v>1</v>
      </c>
      <c r="J9" s="231"/>
      <c r="K9" s="534">
        <v>51</v>
      </c>
      <c r="L9" s="539">
        <v>56</v>
      </c>
      <c r="M9" s="540">
        <v>60</v>
      </c>
      <c r="N9" s="540">
        <v>59</v>
      </c>
      <c r="O9" s="540">
        <v>60</v>
      </c>
      <c r="P9" s="540">
        <v>39</v>
      </c>
      <c r="Q9" s="540">
        <v>59</v>
      </c>
      <c r="R9" s="540">
        <v>29</v>
      </c>
      <c r="S9" s="314"/>
      <c r="T9" s="314"/>
      <c r="U9" s="314"/>
      <c r="V9" s="314"/>
      <c r="W9" s="315"/>
      <c r="X9" s="311"/>
      <c r="Y9" s="311"/>
    </row>
    <row r="10" spans="1:25" s="25" customFormat="1" ht="36" customHeight="1" x14ac:dyDescent="0.35">
      <c r="A10" s="341" t="s">
        <v>84</v>
      </c>
      <c r="B10" s="523" t="s">
        <v>85</v>
      </c>
      <c r="C10" s="102">
        <v>38823</v>
      </c>
      <c r="D10" s="237" t="s">
        <v>19</v>
      </c>
      <c r="E10" s="227">
        <v>7</v>
      </c>
      <c r="F10" s="228">
        <v>7</v>
      </c>
      <c r="G10" s="229">
        <v>7</v>
      </c>
      <c r="H10" s="215">
        <f t="shared" si="0"/>
        <v>406</v>
      </c>
      <c r="I10" s="230"/>
      <c r="J10" s="231"/>
      <c r="K10" s="534">
        <v>60</v>
      </c>
      <c r="L10" s="539">
        <v>58</v>
      </c>
      <c r="M10" s="540">
        <v>60</v>
      </c>
      <c r="N10" s="540">
        <v>60</v>
      </c>
      <c r="O10" s="540">
        <v>60</v>
      </c>
      <c r="P10" s="540">
        <v>49</v>
      </c>
      <c r="Q10" s="313"/>
      <c r="R10" s="540">
        <v>59</v>
      </c>
      <c r="S10" s="314"/>
      <c r="T10" s="314"/>
      <c r="U10" s="314"/>
      <c r="V10" s="314"/>
      <c r="W10" s="315"/>
      <c r="X10" s="311"/>
      <c r="Y10" s="311"/>
    </row>
    <row r="11" spans="1:25" s="25" customFormat="1" ht="36" customHeight="1" x14ac:dyDescent="0.35">
      <c r="A11" s="531" t="s">
        <v>150</v>
      </c>
      <c r="B11" s="340" t="s">
        <v>151</v>
      </c>
      <c r="C11" s="102">
        <v>38636</v>
      </c>
      <c r="D11" s="238" t="s">
        <v>21</v>
      </c>
      <c r="E11" s="227">
        <v>7</v>
      </c>
      <c r="F11" s="228">
        <v>7</v>
      </c>
      <c r="G11" s="229">
        <v>7</v>
      </c>
      <c r="H11" s="215">
        <f t="shared" si="0"/>
        <v>369</v>
      </c>
      <c r="I11" s="230">
        <v>4</v>
      </c>
      <c r="J11" s="231"/>
      <c r="K11" s="534">
        <v>60</v>
      </c>
      <c r="L11" s="539">
        <v>60</v>
      </c>
      <c r="M11" s="540">
        <v>59</v>
      </c>
      <c r="N11" s="540">
        <v>60</v>
      </c>
      <c r="O11" s="540">
        <v>59</v>
      </c>
      <c r="P11" s="540">
        <v>13</v>
      </c>
      <c r="Q11" s="313"/>
      <c r="R11" s="540">
        <v>58</v>
      </c>
      <c r="S11" s="314"/>
      <c r="T11" s="314"/>
      <c r="U11" s="314"/>
      <c r="V11" s="314"/>
      <c r="W11" s="315"/>
      <c r="X11" s="311"/>
      <c r="Y11" s="311"/>
    </row>
    <row r="12" spans="1:25" s="25" customFormat="1" ht="36" customHeight="1" x14ac:dyDescent="0.35">
      <c r="A12" s="341" t="s">
        <v>31</v>
      </c>
      <c r="B12" s="523" t="s">
        <v>32</v>
      </c>
      <c r="C12" s="102">
        <v>38910</v>
      </c>
      <c r="D12" s="237" t="s">
        <v>20</v>
      </c>
      <c r="E12" s="227">
        <v>8</v>
      </c>
      <c r="F12" s="228">
        <v>7</v>
      </c>
      <c r="G12" s="229">
        <v>7</v>
      </c>
      <c r="H12" s="215">
        <f t="shared" si="0"/>
        <v>324</v>
      </c>
      <c r="I12" s="230">
        <v>3</v>
      </c>
      <c r="J12" s="231"/>
      <c r="K12" s="534">
        <v>45</v>
      </c>
      <c r="L12" s="539">
        <v>54</v>
      </c>
      <c r="M12" s="540">
        <v>55</v>
      </c>
      <c r="N12" s="540">
        <v>47</v>
      </c>
      <c r="O12" s="540">
        <v>40</v>
      </c>
      <c r="P12" s="544">
        <v>0</v>
      </c>
      <c r="Q12" s="539">
        <v>41</v>
      </c>
      <c r="R12" s="540">
        <v>42</v>
      </c>
      <c r="S12" s="314"/>
      <c r="T12" s="314"/>
      <c r="U12" s="314"/>
      <c r="V12" s="314"/>
      <c r="W12" s="315"/>
      <c r="X12" s="311"/>
      <c r="Y12" s="311"/>
    </row>
    <row r="13" spans="1:25" s="25" customFormat="1" ht="36" customHeight="1" x14ac:dyDescent="0.35">
      <c r="A13" s="531" t="s">
        <v>34</v>
      </c>
      <c r="B13" s="340" t="s">
        <v>35</v>
      </c>
      <c r="C13" s="102">
        <v>38965</v>
      </c>
      <c r="D13" s="237" t="s">
        <v>19</v>
      </c>
      <c r="E13" s="227">
        <v>7</v>
      </c>
      <c r="F13" s="228">
        <v>5</v>
      </c>
      <c r="G13" s="229">
        <v>6</v>
      </c>
      <c r="H13" s="215">
        <f t="shared" si="0"/>
        <v>309</v>
      </c>
      <c r="I13" s="230"/>
      <c r="J13" s="231"/>
      <c r="K13" s="534">
        <v>60</v>
      </c>
      <c r="L13" s="539">
        <v>56</v>
      </c>
      <c r="M13" s="540">
        <v>60</v>
      </c>
      <c r="N13" s="541">
        <v>13</v>
      </c>
      <c r="O13" s="540">
        <v>60</v>
      </c>
      <c r="P13" s="314"/>
      <c r="Q13" s="543">
        <v>0</v>
      </c>
      <c r="R13" s="540">
        <v>60</v>
      </c>
      <c r="S13" s="314"/>
      <c r="T13" s="314"/>
      <c r="U13" s="314"/>
      <c r="V13" s="314"/>
      <c r="W13" s="315"/>
      <c r="X13" s="311"/>
      <c r="Y13" s="311"/>
    </row>
    <row r="14" spans="1:25" s="25" customFormat="1" ht="36" customHeight="1" x14ac:dyDescent="0.35">
      <c r="A14" s="530" t="s">
        <v>152</v>
      </c>
      <c r="B14" s="523" t="s">
        <v>120</v>
      </c>
      <c r="C14" s="102">
        <v>38652</v>
      </c>
      <c r="D14" s="237" t="s">
        <v>21</v>
      </c>
      <c r="E14" s="227">
        <v>7</v>
      </c>
      <c r="F14" s="228">
        <v>5</v>
      </c>
      <c r="G14" s="229">
        <v>7</v>
      </c>
      <c r="H14" s="215">
        <f t="shared" si="0"/>
        <v>296</v>
      </c>
      <c r="I14" s="230"/>
      <c r="J14" s="231"/>
      <c r="K14" s="534">
        <v>31</v>
      </c>
      <c r="L14" s="313"/>
      <c r="M14" s="540">
        <v>51</v>
      </c>
      <c r="N14" s="540">
        <v>55</v>
      </c>
      <c r="O14" s="540">
        <v>53</v>
      </c>
      <c r="P14" s="541">
        <v>47</v>
      </c>
      <c r="Q14" s="540">
        <v>41</v>
      </c>
      <c r="R14" s="541">
        <v>18</v>
      </c>
      <c r="S14" s="314"/>
      <c r="T14" s="314"/>
      <c r="U14" s="314"/>
      <c r="V14" s="314"/>
      <c r="W14" s="315"/>
      <c r="X14" s="311"/>
      <c r="Y14" s="311"/>
    </row>
    <row r="15" spans="1:25" s="25" customFormat="1" ht="36" customHeight="1" x14ac:dyDescent="0.35">
      <c r="A15" s="531" t="s">
        <v>406</v>
      </c>
      <c r="B15" s="340" t="s">
        <v>407</v>
      </c>
      <c r="C15" s="102">
        <v>38507</v>
      </c>
      <c r="D15" s="238" t="s">
        <v>20</v>
      </c>
      <c r="E15" s="227">
        <v>7</v>
      </c>
      <c r="F15" s="228">
        <v>4</v>
      </c>
      <c r="G15" s="229">
        <v>7</v>
      </c>
      <c r="H15" s="215">
        <f t="shared" si="0"/>
        <v>247</v>
      </c>
      <c r="I15" s="230">
        <v>3</v>
      </c>
      <c r="J15" s="231"/>
      <c r="K15" s="316"/>
      <c r="L15" s="541">
        <v>4</v>
      </c>
      <c r="M15" s="541">
        <v>1</v>
      </c>
      <c r="N15" s="541">
        <v>5</v>
      </c>
      <c r="O15" s="540">
        <v>57</v>
      </c>
      <c r="P15" s="540">
        <v>60</v>
      </c>
      <c r="Q15" s="540">
        <v>60</v>
      </c>
      <c r="R15" s="540">
        <v>60</v>
      </c>
      <c r="S15" s="314"/>
      <c r="T15" s="314"/>
      <c r="U15" s="314"/>
      <c r="V15" s="314"/>
      <c r="W15" s="315"/>
      <c r="X15" s="311"/>
      <c r="Y15" s="311"/>
    </row>
    <row r="16" spans="1:25" s="25" customFormat="1" ht="36" customHeight="1" x14ac:dyDescent="0.35">
      <c r="A16" s="530" t="s">
        <v>64</v>
      </c>
      <c r="B16" s="523" t="s">
        <v>28</v>
      </c>
      <c r="C16" s="102">
        <v>39031</v>
      </c>
      <c r="D16" s="237" t="s">
        <v>19</v>
      </c>
      <c r="E16" s="227">
        <v>7</v>
      </c>
      <c r="F16" s="228">
        <v>3</v>
      </c>
      <c r="G16" s="229">
        <v>7</v>
      </c>
      <c r="H16" s="215">
        <f t="shared" si="0"/>
        <v>236</v>
      </c>
      <c r="I16" s="230">
        <v>3</v>
      </c>
      <c r="J16" s="231"/>
      <c r="K16" s="312"/>
      <c r="L16" s="539">
        <v>60</v>
      </c>
      <c r="M16" s="541">
        <v>9</v>
      </c>
      <c r="N16" s="540">
        <v>50</v>
      </c>
      <c r="O16" s="541">
        <v>7</v>
      </c>
      <c r="P16" s="540">
        <v>60</v>
      </c>
      <c r="Q16" s="542">
        <v>19</v>
      </c>
      <c r="R16" s="541">
        <v>31</v>
      </c>
      <c r="S16" s="314"/>
      <c r="T16" s="314"/>
      <c r="U16" s="314"/>
      <c r="V16" s="314"/>
      <c r="W16" s="315"/>
      <c r="X16" s="311"/>
      <c r="Y16" s="311"/>
    </row>
    <row r="17" spans="1:29" s="24" customFormat="1" ht="36" customHeight="1" x14ac:dyDescent="0.35">
      <c r="A17" s="341" t="s">
        <v>410</v>
      </c>
      <c r="B17" s="523" t="s">
        <v>411</v>
      </c>
      <c r="C17" s="102">
        <v>38817</v>
      </c>
      <c r="D17" s="237" t="s">
        <v>20</v>
      </c>
      <c r="E17" s="227">
        <v>6</v>
      </c>
      <c r="F17" s="228">
        <v>4</v>
      </c>
      <c r="G17" s="229">
        <v>5</v>
      </c>
      <c r="H17" s="215">
        <f t="shared" si="0"/>
        <v>219</v>
      </c>
      <c r="I17" s="230">
        <v>1</v>
      </c>
      <c r="J17" s="231"/>
      <c r="K17" s="534">
        <v>37</v>
      </c>
      <c r="L17" s="543">
        <v>0</v>
      </c>
      <c r="M17" s="540">
        <v>59</v>
      </c>
      <c r="N17" s="540">
        <v>55</v>
      </c>
      <c r="O17" s="314"/>
      <c r="P17" s="314"/>
      <c r="Q17" s="539">
        <v>55</v>
      </c>
      <c r="R17" s="541">
        <v>13</v>
      </c>
      <c r="S17" s="314"/>
      <c r="T17" s="314"/>
      <c r="U17" s="314"/>
      <c r="V17" s="314"/>
      <c r="W17" s="315"/>
      <c r="X17" s="311"/>
      <c r="Y17" s="311"/>
      <c r="Z17" s="25"/>
      <c r="AA17" s="25"/>
      <c r="AB17" s="25"/>
      <c r="AC17" s="25"/>
    </row>
    <row r="18" spans="1:29" s="25" customFormat="1" ht="36" customHeight="1" x14ac:dyDescent="0.35">
      <c r="A18" s="532" t="s">
        <v>394</v>
      </c>
      <c r="B18" s="524" t="s">
        <v>395</v>
      </c>
      <c r="C18" s="102">
        <v>38612</v>
      </c>
      <c r="D18" s="238" t="s">
        <v>22</v>
      </c>
      <c r="E18" s="565">
        <v>5</v>
      </c>
      <c r="F18" s="284">
        <v>4</v>
      </c>
      <c r="G18" s="156">
        <v>3</v>
      </c>
      <c r="H18" s="215">
        <f t="shared" si="0"/>
        <v>180</v>
      </c>
      <c r="I18" s="230"/>
      <c r="J18" s="156">
        <v>1</v>
      </c>
      <c r="K18" s="534">
        <v>60</v>
      </c>
      <c r="L18" s="313"/>
      <c r="M18" s="544">
        <v>0</v>
      </c>
      <c r="N18" s="540">
        <v>60</v>
      </c>
      <c r="O18" s="314"/>
      <c r="P18" s="544">
        <v>0</v>
      </c>
      <c r="Q18" s="313"/>
      <c r="R18" s="540">
        <v>60</v>
      </c>
      <c r="S18" s="314"/>
      <c r="T18" s="314"/>
      <c r="U18" s="314"/>
      <c r="V18" s="314"/>
      <c r="W18" s="315"/>
      <c r="X18" s="311"/>
      <c r="Y18" s="311"/>
    </row>
    <row r="19" spans="1:29" s="24" customFormat="1" ht="36" customHeight="1" x14ac:dyDescent="0.35">
      <c r="A19" s="530" t="s">
        <v>146</v>
      </c>
      <c r="B19" s="523" t="s">
        <v>147</v>
      </c>
      <c r="C19" s="102">
        <v>38552</v>
      </c>
      <c r="D19" s="237" t="s">
        <v>22</v>
      </c>
      <c r="E19" s="227">
        <v>6</v>
      </c>
      <c r="F19" s="228">
        <v>3</v>
      </c>
      <c r="G19" s="229">
        <v>3</v>
      </c>
      <c r="H19" s="215">
        <f t="shared" si="0"/>
        <v>180</v>
      </c>
      <c r="I19" s="230"/>
      <c r="J19" s="231">
        <v>1</v>
      </c>
      <c r="K19" s="537">
        <v>0</v>
      </c>
      <c r="L19" s="539">
        <v>60</v>
      </c>
      <c r="M19" s="314"/>
      <c r="N19" s="544">
        <v>0</v>
      </c>
      <c r="O19" s="544">
        <v>0</v>
      </c>
      <c r="P19" s="540">
        <v>60</v>
      </c>
      <c r="Q19" s="539">
        <v>60</v>
      </c>
      <c r="R19" s="314"/>
      <c r="S19" s="314"/>
      <c r="T19" s="314"/>
      <c r="U19" s="314"/>
      <c r="V19" s="314"/>
      <c r="W19" s="315"/>
      <c r="X19" s="311"/>
      <c r="Y19" s="311"/>
      <c r="Z19" s="25"/>
      <c r="AA19" s="25"/>
      <c r="AB19" s="25"/>
      <c r="AC19" s="25"/>
    </row>
    <row r="20" spans="1:29" s="25" customFormat="1" ht="36" customHeight="1" x14ac:dyDescent="0.35">
      <c r="A20" s="530" t="s">
        <v>31</v>
      </c>
      <c r="B20" s="523" t="s">
        <v>412</v>
      </c>
      <c r="C20" s="102">
        <v>38656</v>
      </c>
      <c r="D20" s="237" t="s">
        <v>20</v>
      </c>
      <c r="E20" s="227">
        <v>6</v>
      </c>
      <c r="F20" s="228">
        <v>2</v>
      </c>
      <c r="G20" s="229">
        <v>5</v>
      </c>
      <c r="H20" s="215">
        <f t="shared" si="0"/>
        <v>130</v>
      </c>
      <c r="I20" s="230"/>
      <c r="J20" s="231"/>
      <c r="K20" s="533">
        <v>23</v>
      </c>
      <c r="L20" s="539">
        <v>46</v>
      </c>
      <c r="M20" s="544">
        <v>0</v>
      </c>
      <c r="N20" s="541">
        <v>5</v>
      </c>
      <c r="O20" s="541">
        <v>20</v>
      </c>
      <c r="P20" s="314"/>
      <c r="Q20" s="539">
        <v>36</v>
      </c>
      <c r="R20" s="314"/>
      <c r="S20" s="314"/>
      <c r="T20" s="314"/>
      <c r="U20" s="314"/>
      <c r="V20" s="314"/>
      <c r="W20" s="315"/>
      <c r="X20" s="311"/>
      <c r="Y20" s="311"/>
    </row>
    <row r="21" spans="1:29" s="25" customFormat="1" ht="36" customHeight="1" x14ac:dyDescent="0.35">
      <c r="A21" s="531" t="s">
        <v>148</v>
      </c>
      <c r="B21" s="340" t="s">
        <v>149</v>
      </c>
      <c r="C21" s="102">
        <v>38584</v>
      </c>
      <c r="D21" s="238" t="s">
        <v>22</v>
      </c>
      <c r="E21" s="227">
        <v>5</v>
      </c>
      <c r="F21" s="228">
        <v>2</v>
      </c>
      <c r="G21" s="229">
        <v>2</v>
      </c>
      <c r="H21" s="215">
        <f t="shared" si="0"/>
        <v>120</v>
      </c>
      <c r="I21" s="230"/>
      <c r="J21" s="231">
        <v>2</v>
      </c>
      <c r="K21" s="312"/>
      <c r="L21" s="543">
        <v>0</v>
      </c>
      <c r="M21" s="540">
        <v>60</v>
      </c>
      <c r="N21" s="314"/>
      <c r="O21" s="540">
        <v>60</v>
      </c>
      <c r="P21" s="314"/>
      <c r="Q21" s="543">
        <v>0</v>
      </c>
      <c r="R21" s="544">
        <v>0</v>
      </c>
      <c r="S21" s="314"/>
      <c r="T21" s="314"/>
      <c r="U21" s="314"/>
      <c r="V21" s="314"/>
      <c r="W21" s="315"/>
      <c r="X21" s="311"/>
      <c r="Y21" s="311"/>
    </row>
    <row r="22" spans="1:29" s="25" customFormat="1" ht="36" customHeight="1" x14ac:dyDescent="0.35">
      <c r="A22" s="530" t="s">
        <v>29</v>
      </c>
      <c r="B22" s="523" t="s">
        <v>30</v>
      </c>
      <c r="C22" s="102">
        <v>38776</v>
      </c>
      <c r="D22" s="237" t="s">
        <v>19</v>
      </c>
      <c r="E22" s="227">
        <v>7</v>
      </c>
      <c r="F22" s="228">
        <v>1</v>
      </c>
      <c r="G22" s="229">
        <v>6</v>
      </c>
      <c r="H22" s="215">
        <f t="shared" si="0"/>
        <v>111</v>
      </c>
      <c r="I22" s="230"/>
      <c r="J22" s="231"/>
      <c r="K22" s="533">
        <v>9</v>
      </c>
      <c r="L22" s="542">
        <v>14</v>
      </c>
      <c r="M22" s="541">
        <v>1</v>
      </c>
      <c r="N22" s="541">
        <v>10</v>
      </c>
      <c r="O22" s="541">
        <v>3</v>
      </c>
      <c r="P22" s="541">
        <v>14</v>
      </c>
      <c r="Q22" s="539">
        <v>60</v>
      </c>
      <c r="R22" s="314"/>
      <c r="S22" s="314"/>
      <c r="T22" s="314"/>
      <c r="U22" s="314"/>
      <c r="V22" s="314"/>
      <c r="W22" s="315"/>
      <c r="X22" s="311"/>
      <c r="Y22" s="311"/>
    </row>
    <row r="23" spans="1:29" s="25" customFormat="1" ht="36" customHeight="1" x14ac:dyDescent="0.35">
      <c r="A23" s="531" t="s">
        <v>404</v>
      </c>
      <c r="B23" s="340" t="s">
        <v>405</v>
      </c>
      <c r="C23" s="102">
        <v>38376</v>
      </c>
      <c r="D23" s="238" t="s">
        <v>21</v>
      </c>
      <c r="E23" s="232">
        <v>5</v>
      </c>
      <c r="F23" s="233">
        <v>1</v>
      </c>
      <c r="G23" s="234">
        <v>3</v>
      </c>
      <c r="H23" s="215">
        <f t="shared" si="0"/>
        <v>92</v>
      </c>
      <c r="I23" s="230"/>
      <c r="J23" s="156"/>
      <c r="K23" s="538">
        <v>0</v>
      </c>
      <c r="L23" s="314"/>
      <c r="M23" s="314"/>
      <c r="N23" s="314"/>
      <c r="O23" s="544">
        <v>0</v>
      </c>
      <c r="P23" s="541">
        <v>21</v>
      </c>
      <c r="Q23" s="542">
        <v>24</v>
      </c>
      <c r="R23" s="540">
        <v>47</v>
      </c>
      <c r="S23" s="314"/>
      <c r="T23" s="314"/>
      <c r="U23" s="314"/>
      <c r="V23" s="314"/>
      <c r="W23" s="315"/>
      <c r="X23" s="311"/>
      <c r="Y23" s="311"/>
    </row>
    <row r="24" spans="1:29" s="25" customFormat="1" ht="36" customHeight="1" x14ac:dyDescent="0.35">
      <c r="A24" s="530" t="s">
        <v>26</v>
      </c>
      <c r="B24" s="523" t="s">
        <v>27</v>
      </c>
      <c r="C24" s="102">
        <v>38832</v>
      </c>
      <c r="D24" s="237" t="s">
        <v>19</v>
      </c>
      <c r="E24" s="227">
        <v>4</v>
      </c>
      <c r="F24" s="228">
        <v>1</v>
      </c>
      <c r="G24" s="229">
        <v>3</v>
      </c>
      <c r="H24" s="215">
        <f t="shared" si="0"/>
        <v>54</v>
      </c>
      <c r="I24" s="230"/>
      <c r="J24" s="231"/>
      <c r="K24" s="312"/>
      <c r="L24" s="542">
        <v>6</v>
      </c>
      <c r="M24" s="314"/>
      <c r="N24" s="314"/>
      <c r="O24" s="544">
        <v>0</v>
      </c>
      <c r="P24" s="540">
        <v>47</v>
      </c>
      <c r="Q24" s="313"/>
      <c r="R24" s="541">
        <v>1</v>
      </c>
      <c r="S24" s="314"/>
      <c r="T24" s="314"/>
      <c r="U24" s="314"/>
      <c r="V24" s="314"/>
      <c r="W24" s="315"/>
      <c r="X24" s="311"/>
      <c r="Y24" s="311"/>
    </row>
    <row r="25" spans="1:29" s="25" customFormat="1" ht="36" customHeight="1" x14ac:dyDescent="0.35">
      <c r="A25" s="341" t="s">
        <v>413</v>
      </c>
      <c r="B25" s="523" t="s">
        <v>210</v>
      </c>
      <c r="C25" s="103">
        <v>38579</v>
      </c>
      <c r="D25" s="237" t="s">
        <v>19</v>
      </c>
      <c r="E25" s="227">
        <v>1</v>
      </c>
      <c r="F25" s="228">
        <v>1</v>
      </c>
      <c r="G25" s="229">
        <v>1</v>
      </c>
      <c r="H25" s="215">
        <f t="shared" si="0"/>
        <v>46</v>
      </c>
      <c r="I25" s="230"/>
      <c r="J25" s="231"/>
      <c r="K25" s="312"/>
      <c r="L25" s="313"/>
      <c r="M25" s="314"/>
      <c r="N25" s="314"/>
      <c r="O25" s="314"/>
      <c r="P25" s="540">
        <v>46</v>
      </c>
      <c r="Q25" s="313"/>
      <c r="R25" s="314"/>
      <c r="S25" s="314"/>
      <c r="T25" s="314"/>
      <c r="U25" s="314"/>
      <c r="V25" s="314"/>
      <c r="W25" s="315"/>
      <c r="X25" s="311"/>
      <c r="Y25" s="311"/>
    </row>
    <row r="26" spans="1:29" s="25" customFormat="1" ht="36" customHeight="1" x14ac:dyDescent="0.35">
      <c r="A26" s="342" t="s">
        <v>5</v>
      </c>
      <c r="B26" s="524" t="s">
        <v>24</v>
      </c>
      <c r="C26" s="102">
        <v>39004</v>
      </c>
      <c r="D26" s="238" t="s">
        <v>21</v>
      </c>
      <c r="E26" s="227">
        <v>1</v>
      </c>
      <c r="F26" s="228">
        <v>0</v>
      </c>
      <c r="G26" s="229">
        <v>1</v>
      </c>
      <c r="H26" s="215">
        <f t="shared" si="0"/>
        <v>29</v>
      </c>
      <c r="I26" s="230"/>
      <c r="J26" s="231"/>
      <c r="K26" s="533">
        <v>29</v>
      </c>
      <c r="L26" s="313"/>
      <c r="M26" s="314"/>
      <c r="N26" s="314"/>
      <c r="O26" s="314"/>
      <c r="P26" s="314"/>
      <c r="Q26" s="313"/>
      <c r="R26" s="314"/>
      <c r="S26" s="314"/>
      <c r="T26" s="314"/>
      <c r="U26" s="314"/>
      <c r="V26" s="314"/>
      <c r="W26" s="315"/>
      <c r="X26" s="311"/>
      <c r="Y26" s="311"/>
    </row>
    <row r="27" spans="1:29" s="25" customFormat="1" ht="36" customHeight="1" x14ac:dyDescent="0.35">
      <c r="A27" s="530" t="s">
        <v>38</v>
      </c>
      <c r="B27" s="340" t="s">
        <v>3</v>
      </c>
      <c r="C27" s="102">
        <v>39035</v>
      </c>
      <c r="D27" s="237" t="s">
        <v>20</v>
      </c>
      <c r="E27" s="227">
        <v>2</v>
      </c>
      <c r="F27" s="228">
        <v>0</v>
      </c>
      <c r="G27" s="229">
        <v>2</v>
      </c>
      <c r="H27" s="215">
        <f t="shared" si="0"/>
        <v>21</v>
      </c>
      <c r="I27" s="230"/>
      <c r="J27" s="231"/>
      <c r="K27" s="312"/>
      <c r="L27" s="313"/>
      <c r="M27" s="314"/>
      <c r="N27" s="314"/>
      <c r="O27" s="314"/>
      <c r="P27" s="314"/>
      <c r="Q27" s="542">
        <v>19</v>
      </c>
      <c r="R27" s="541">
        <v>2</v>
      </c>
      <c r="S27" s="314"/>
      <c r="T27" s="314"/>
      <c r="U27" s="314"/>
      <c r="V27" s="314"/>
      <c r="W27" s="315"/>
      <c r="X27" s="311"/>
      <c r="Y27" s="311"/>
    </row>
    <row r="28" spans="1:29" s="25" customFormat="1" ht="36" customHeight="1" x14ac:dyDescent="0.35">
      <c r="A28" s="341" t="s">
        <v>70</v>
      </c>
      <c r="B28" s="523" t="s">
        <v>71</v>
      </c>
      <c r="C28" s="102">
        <v>38963</v>
      </c>
      <c r="D28" s="237" t="s">
        <v>21</v>
      </c>
      <c r="E28" s="227">
        <v>3</v>
      </c>
      <c r="F28" s="228">
        <v>0</v>
      </c>
      <c r="G28" s="229">
        <v>2</v>
      </c>
      <c r="H28" s="215">
        <f t="shared" si="0"/>
        <v>20</v>
      </c>
      <c r="I28" s="230">
        <v>1</v>
      </c>
      <c r="J28" s="231"/>
      <c r="K28" s="533">
        <v>15</v>
      </c>
      <c r="L28" s="313"/>
      <c r="M28" s="541">
        <v>5</v>
      </c>
      <c r="N28" s="544">
        <v>0</v>
      </c>
      <c r="O28" s="314"/>
      <c r="P28" s="314"/>
      <c r="Q28" s="313"/>
      <c r="R28" s="314"/>
      <c r="S28" s="314"/>
      <c r="T28" s="314"/>
      <c r="U28" s="314"/>
      <c r="V28" s="314"/>
      <c r="W28" s="315"/>
      <c r="X28" s="311"/>
      <c r="Y28" s="311"/>
    </row>
    <row r="29" spans="1:29" s="25" customFormat="1" ht="36" customHeight="1" x14ac:dyDescent="0.35">
      <c r="A29" s="531" t="s">
        <v>408</v>
      </c>
      <c r="B29" s="340" t="s">
        <v>409</v>
      </c>
      <c r="C29" s="102">
        <v>38493</v>
      </c>
      <c r="D29" s="237" t="s">
        <v>20</v>
      </c>
      <c r="E29" s="227">
        <v>6</v>
      </c>
      <c r="F29" s="228">
        <v>0</v>
      </c>
      <c r="G29" s="229">
        <v>5</v>
      </c>
      <c r="H29" s="215">
        <f t="shared" si="0"/>
        <v>17</v>
      </c>
      <c r="I29" s="230"/>
      <c r="J29" s="231"/>
      <c r="K29" s="533">
        <v>2</v>
      </c>
      <c r="L29" s="542">
        <v>2</v>
      </c>
      <c r="M29" s="314"/>
      <c r="N29" s="541">
        <v>1</v>
      </c>
      <c r="O29" s="314"/>
      <c r="P29" s="541">
        <v>11</v>
      </c>
      <c r="Q29" s="542">
        <v>1</v>
      </c>
      <c r="R29" s="544">
        <v>0</v>
      </c>
      <c r="S29" s="314"/>
      <c r="T29" s="314"/>
      <c r="U29" s="314"/>
      <c r="V29" s="314"/>
      <c r="W29" s="315"/>
      <c r="X29" s="311"/>
      <c r="Y29" s="311"/>
    </row>
    <row r="30" spans="1:29" s="25" customFormat="1" ht="36" customHeight="1" x14ac:dyDescent="0.35">
      <c r="A30" s="341" t="s">
        <v>89</v>
      </c>
      <c r="B30" s="523" t="s">
        <v>90</v>
      </c>
      <c r="C30" s="102">
        <v>38899</v>
      </c>
      <c r="D30" s="238" t="s">
        <v>21</v>
      </c>
      <c r="E30" s="227">
        <v>1</v>
      </c>
      <c r="F30" s="228">
        <v>0</v>
      </c>
      <c r="G30" s="229">
        <v>1</v>
      </c>
      <c r="H30" s="215">
        <f t="shared" si="0"/>
        <v>13</v>
      </c>
      <c r="I30" s="230"/>
      <c r="J30" s="231"/>
      <c r="K30" s="312"/>
      <c r="L30" s="313"/>
      <c r="M30" s="314"/>
      <c r="N30" s="314"/>
      <c r="O30" s="314"/>
      <c r="P30" s="541">
        <v>13</v>
      </c>
      <c r="Q30" s="313"/>
      <c r="R30" s="314"/>
      <c r="S30" s="314"/>
      <c r="T30" s="314"/>
      <c r="U30" s="314"/>
      <c r="V30" s="314"/>
      <c r="W30" s="315"/>
      <c r="X30" s="311"/>
      <c r="Y30" s="311"/>
    </row>
    <row r="31" spans="1:29" s="25" customFormat="1" ht="36" customHeight="1" x14ac:dyDescent="0.35">
      <c r="A31" s="341" t="s">
        <v>76</v>
      </c>
      <c r="B31" s="523" t="s">
        <v>67</v>
      </c>
      <c r="C31" s="102">
        <v>38726</v>
      </c>
      <c r="D31" s="237" t="s">
        <v>20</v>
      </c>
      <c r="E31" s="227">
        <v>2</v>
      </c>
      <c r="F31" s="228">
        <v>0</v>
      </c>
      <c r="G31" s="229">
        <v>2</v>
      </c>
      <c r="H31" s="215">
        <f t="shared" si="0"/>
        <v>6</v>
      </c>
      <c r="I31" s="230"/>
      <c r="J31" s="231"/>
      <c r="K31" s="312"/>
      <c r="L31" s="313"/>
      <c r="M31" s="314"/>
      <c r="N31" s="314"/>
      <c r="O31" s="541">
        <v>1</v>
      </c>
      <c r="P31" s="314"/>
      <c r="Q31" s="542">
        <v>5</v>
      </c>
      <c r="R31" s="314"/>
      <c r="S31" s="314"/>
      <c r="T31" s="314"/>
      <c r="U31" s="314"/>
      <c r="V31" s="314"/>
      <c r="W31" s="315"/>
      <c r="X31" s="311"/>
      <c r="Y31" s="311"/>
    </row>
    <row r="32" spans="1:29" s="25" customFormat="1" ht="36" customHeight="1" x14ac:dyDescent="0.35">
      <c r="A32" s="341" t="s">
        <v>414</v>
      </c>
      <c r="B32" s="523" t="s">
        <v>23</v>
      </c>
      <c r="C32" s="102">
        <v>38862</v>
      </c>
      <c r="D32" s="237" t="s">
        <v>20</v>
      </c>
      <c r="E32" s="227">
        <v>2</v>
      </c>
      <c r="F32" s="228">
        <v>0</v>
      </c>
      <c r="G32" s="229">
        <v>1</v>
      </c>
      <c r="H32" s="215">
        <f t="shared" si="0"/>
        <v>4</v>
      </c>
      <c r="I32" s="230"/>
      <c r="J32" s="231"/>
      <c r="K32" s="312"/>
      <c r="L32" s="542">
        <v>4</v>
      </c>
      <c r="M32" s="544">
        <v>0</v>
      </c>
      <c r="N32" s="314"/>
      <c r="O32" s="314"/>
      <c r="P32" s="314"/>
      <c r="Q32" s="313"/>
      <c r="R32" s="314"/>
      <c r="S32" s="314"/>
      <c r="T32" s="314"/>
      <c r="U32" s="314"/>
      <c r="V32" s="314"/>
      <c r="W32" s="315"/>
      <c r="X32" s="311"/>
      <c r="Y32" s="311"/>
    </row>
    <row r="33" spans="1:35" s="25" customFormat="1" ht="36" customHeight="1" x14ac:dyDescent="0.35">
      <c r="A33" s="341"/>
      <c r="B33" s="523"/>
      <c r="C33" s="236"/>
      <c r="D33" s="237"/>
      <c r="E33" s="227"/>
      <c r="F33" s="228"/>
      <c r="G33" s="229"/>
      <c r="H33" s="215"/>
      <c r="I33" s="230"/>
      <c r="J33" s="231"/>
      <c r="K33" s="312"/>
      <c r="L33" s="313"/>
      <c r="M33" s="314"/>
      <c r="N33" s="314"/>
      <c r="O33" s="314"/>
      <c r="P33" s="314"/>
      <c r="Q33" s="313"/>
      <c r="R33" s="314"/>
      <c r="S33" s="314"/>
      <c r="T33" s="314"/>
      <c r="U33" s="314"/>
      <c r="V33" s="314"/>
      <c r="W33" s="315"/>
      <c r="X33" s="311"/>
      <c r="Y33" s="311"/>
    </row>
    <row r="34" spans="1:35" s="25" customFormat="1" ht="36" customHeight="1" x14ac:dyDescent="0.35">
      <c r="A34" s="341"/>
      <c r="B34" s="523"/>
      <c r="C34" s="236"/>
      <c r="D34" s="238"/>
      <c r="E34" s="227"/>
      <c r="F34" s="228"/>
      <c r="G34" s="229"/>
      <c r="H34" s="215"/>
      <c r="I34" s="230"/>
      <c r="J34" s="231"/>
      <c r="K34" s="312"/>
      <c r="L34" s="313"/>
      <c r="M34" s="314"/>
      <c r="N34" s="314"/>
      <c r="O34" s="314"/>
      <c r="P34" s="314"/>
      <c r="Q34" s="313"/>
      <c r="R34" s="314"/>
      <c r="S34" s="314"/>
      <c r="T34" s="314"/>
      <c r="U34" s="314"/>
      <c r="V34" s="314"/>
      <c r="W34" s="315"/>
      <c r="X34" s="311"/>
      <c r="Y34" s="311"/>
    </row>
    <row r="35" spans="1:35" s="25" customFormat="1" ht="36" customHeight="1" thickBot="1" x14ac:dyDescent="0.4">
      <c r="A35" s="341"/>
      <c r="B35" s="523"/>
      <c r="C35" s="204"/>
      <c r="D35" s="239"/>
      <c r="E35" s="227"/>
      <c r="F35" s="228"/>
      <c r="G35" s="229"/>
      <c r="H35" s="221"/>
      <c r="I35" s="230"/>
      <c r="J35" s="231"/>
      <c r="K35" s="312"/>
      <c r="L35" s="313"/>
      <c r="M35" s="314"/>
      <c r="N35" s="314"/>
      <c r="O35" s="314"/>
      <c r="P35" s="314"/>
      <c r="Q35" s="313"/>
      <c r="R35" s="314"/>
      <c r="S35" s="314"/>
      <c r="T35" s="314"/>
      <c r="U35" s="314"/>
      <c r="V35" s="314"/>
      <c r="W35" s="315"/>
      <c r="X35" s="311"/>
      <c r="Y35" s="311"/>
    </row>
    <row r="36" spans="1:35" s="8" customFormat="1" ht="36" customHeight="1" thickBot="1" x14ac:dyDescent="0.4">
      <c r="A36" s="962" t="s">
        <v>2</v>
      </c>
      <c r="B36" s="960"/>
      <c r="C36" s="958"/>
      <c r="D36" s="958"/>
      <c r="E36" s="960"/>
      <c r="F36" s="960"/>
      <c r="G36" s="961"/>
      <c r="H36" s="240">
        <v>0</v>
      </c>
      <c r="I36" s="109"/>
      <c r="J36" s="110"/>
      <c r="K36" s="39"/>
      <c r="L36" s="91"/>
      <c r="M36" s="34"/>
      <c r="N36" s="34"/>
      <c r="O36" s="34"/>
      <c r="P36" s="34"/>
      <c r="Q36" s="91"/>
      <c r="R36" s="34"/>
      <c r="S36" s="34"/>
      <c r="T36" s="34"/>
      <c r="U36" s="34"/>
      <c r="V36" s="34"/>
      <c r="W36" s="92"/>
      <c r="X36" s="18"/>
    </row>
    <row r="37" spans="1:35" s="8" customFormat="1" ht="36" customHeight="1" thickBot="1" x14ac:dyDescent="0.4">
      <c r="A37" s="957" t="s">
        <v>25</v>
      </c>
      <c r="B37" s="958"/>
      <c r="C37" s="958"/>
      <c r="D37" s="958"/>
      <c r="E37" s="958"/>
      <c r="F37" s="958"/>
      <c r="G37" s="959"/>
      <c r="H37" s="108"/>
      <c r="I37" s="109"/>
      <c r="J37" s="110"/>
      <c r="K37" s="39"/>
      <c r="L37" s="91"/>
      <c r="M37" s="34"/>
      <c r="N37" s="34"/>
      <c r="O37" s="34"/>
      <c r="P37" s="34"/>
      <c r="Q37" s="91"/>
      <c r="R37" s="34"/>
      <c r="S37" s="34"/>
      <c r="T37" s="34"/>
      <c r="U37" s="34"/>
      <c r="V37" s="34"/>
      <c r="W37" s="92"/>
      <c r="X37" s="18"/>
    </row>
    <row r="38" spans="1:35" s="8" customFormat="1" ht="36" customHeight="1" thickBot="1" x14ac:dyDescent="0.4">
      <c r="A38" s="962" t="s">
        <v>42</v>
      </c>
      <c r="B38" s="960"/>
      <c r="C38" s="960"/>
      <c r="D38" s="960"/>
      <c r="E38" s="960"/>
      <c r="F38" s="960"/>
      <c r="G38" s="961"/>
      <c r="H38" s="235"/>
      <c r="I38" s="109">
        <v>3</v>
      </c>
      <c r="J38" s="110"/>
      <c r="K38" s="39"/>
      <c r="L38" s="91"/>
      <c r="M38" s="34"/>
      <c r="N38" s="34"/>
      <c r="O38" s="34"/>
      <c r="P38" s="34"/>
      <c r="Q38" s="91"/>
      <c r="R38" s="34"/>
      <c r="S38" s="34"/>
      <c r="T38" s="34"/>
      <c r="U38" s="34"/>
      <c r="V38" s="34"/>
      <c r="W38" s="92"/>
      <c r="X38" s="18"/>
    </row>
    <row r="39" spans="1:35" ht="35.1" customHeight="1" x14ac:dyDescent="0.35">
      <c r="A39" s="1015" t="s">
        <v>40</v>
      </c>
      <c r="B39" s="1016"/>
      <c r="D39" s="942" t="s">
        <v>1</v>
      </c>
      <c r="E39" s="943"/>
      <c r="F39" s="943"/>
      <c r="G39" s="944"/>
      <c r="H39" s="292"/>
      <c r="I39" s="7"/>
      <c r="J39" s="1001" t="s">
        <v>0</v>
      </c>
      <c r="K39" s="1002"/>
      <c r="L39" s="1002"/>
      <c r="M39" s="1002"/>
      <c r="N39" s="1002"/>
      <c r="O39" s="1002"/>
      <c r="P39" s="1002"/>
      <c r="Q39" s="1002"/>
      <c r="R39" s="1002"/>
      <c r="S39" s="1002"/>
      <c r="T39" s="1002"/>
      <c r="U39" s="1002"/>
      <c r="V39" s="1002"/>
      <c r="W39" s="1003"/>
    </row>
    <row r="40" spans="1:35" ht="35.1" customHeight="1" thickBot="1" x14ac:dyDescent="0.4">
      <c r="A40" s="1017"/>
      <c r="B40" s="1018"/>
      <c r="D40" s="945"/>
      <c r="E40" s="946"/>
      <c r="F40" s="946"/>
      <c r="G40" s="947"/>
      <c r="H40" s="293"/>
      <c r="J40" s="951"/>
      <c r="K40" s="952"/>
      <c r="L40" s="952"/>
      <c r="M40" s="952"/>
      <c r="N40" s="952"/>
      <c r="O40" s="952"/>
      <c r="P40" s="952"/>
      <c r="Q40" s="952"/>
      <c r="R40" s="952"/>
      <c r="S40" s="952"/>
      <c r="T40" s="952"/>
      <c r="U40" s="952"/>
      <c r="V40" s="952"/>
      <c r="W40" s="953"/>
    </row>
    <row r="41" spans="1:35" ht="24.95" customHeight="1" x14ac:dyDescent="0.35"/>
    <row r="42" spans="1:35" ht="24.95" customHeight="1" x14ac:dyDescent="0.35"/>
    <row r="43" spans="1:35" ht="24.95" customHeight="1" x14ac:dyDescent="0.35"/>
    <row r="44" spans="1:35" s="6" customFormat="1" ht="24.95" customHeight="1" x14ac:dyDescent="0.35">
      <c r="A44" s="23"/>
      <c r="B44" s="23"/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4"/>
      <c r="R44" s="1"/>
      <c r="S44" s="3"/>
      <c r="T44" s="1"/>
      <c r="U44" s="1"/>
      <c r="V44" s="1"/>
      <c r="W44" s="3"/>
      <c r="X44" s="1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6" customFormat="1" ht="24.95" customHeight="1" x14ac:dyDescent="0.35">
      <c r="A45" s="23"/>
      <c r="B45" s="23"/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4"/>
      <c r="R45" s="1"/>
      <c r="S45" s="3"/>
      <c r="T45" s="1"/>
      <c r="U45" s="1"/>
      <c r="V45" s="1"/>
      <c r="W45" s="3"/>
      <c r="X45" s="1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s="6" customFormat="1" ht="24.95" customHeight="1" x14ac:dyDescent="0.35">
      <c r="A46" s="23"/>
      <c r="B46" s="23"/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4"/>
      <c r="R46" s="1"/>
      <c r="S46" s="3"/>
      <c r="T46" s="1"/>
      <c r="U46" s="1"/>
      <c r="V46" s="1"/>
      <c r="W46" s="3"/>
      <c r="X46" s="1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</sheetData>
  <sortState ref="A6:W35">
    <sortCondition descending="1" ref="H6:H35"/>
  </sortState>
  <mergeCells count="19">
    <mergeCell ref="A1:W1"/>
    <mergeCell ref="A2:W2"/>
    <mergeCell ref="A3:B5"/>
    <mergeCell ref="C3:C5"/>
    <mergeCell ref="D3:D5"/>
    <mergeCell ref="H3:H4"/>
    <mergeCell ref="I3:I4"/>
    <mergeCell ref="D39:G40"/>
    <mergeCell ref="J39:W40"/>
    <mergeCell ref="J3:J4"/>
    <mergeCell ref="K3:W3"/>
    <mergeCell ref="A36:G36"/>
    <mergeCell ref="A37:G37"/>
    <mergeCell ref="A38:G38"/>
    <mergeCell ref="E3:E4"/>
    <mergeCell ref="F3:F4"/>
    <mergeCell ref="G3:G4"/>
    <mergeCell ref="E5:G5"/>
    <mergeCell ref="A39:B40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H74"/>
  <sheetViews>
    <sheetView zoomScale="55" zoomScaleNormal="55" zoomScaleSheetLayoutView="70" workbookViewId="0">
      <selection activeCell="AJ12" sqref="AJ12"/>
    </sheetView>
  </sheetViews>
  <sheetFormatPr defaultRowHeight="21" x14ac:dyDescent="0.35"/>
  <cols>
    <col min="1" max="1" width="30.7109375" style="23" customWidth="1"/>
    <col min="2" max="2" width="23" style="23" customWidth="1"/>
    <col min="3" max="3" width="18.85546875" style="19" bestFit="1" customWidth="1"/>
    <col min="4" max="4" width="19.140625" style="5" bestFit="1" customWidth="1"/>
    <col min="5" max="7" width="5.7109375" style="5" customWidth="1"/>
    <col min="8" max="8" width="15.85546875" style="5" bestFit="1" customWidth="1"/>
    <col min="9" max="9" width="6" style="5" customWidth="1"/>
    <col min="10" max="10" width="5.7109375" style="5" customWidth="1"/>
    <col min="11" max="12" width="5" style="4" customWidth="1"/>
    <col min="13" max="13" width="5" style="1" customWidth="1"/>
    <col min="14" max="14" width="5" style="3" customWidth="1"/>
    <col min="15" max="15" width="5" style="1" customWidth="1"/>
    <col min="16" max="16" width="5.5703125" style="1" customWidth="1"/>
    <col min="17" max="17" width="5" style="4" customWidth="1"/>
    <col min="18" max="18" width="5" style="1" customWidth="1"/>
    <col min="19" max="19" width="5" style="3" customWidth="1"/>
    <col min="20" max="20" width="5" style="1" customWidth="1"/>
    <col min="21" max="21" width="5.140625" style="1" customWidth="1"/>
    <col min="22" max="22" width="5" style="1" customWidth="1"/>
    <col min="23" max="23" width="5.28515625" style="3" customWidth="1"/>
    <col min="24" max="26" width="5" style="1" customWidth="1"/>
    <col min="27" max="27" width="5.42578125" style="1" customWidth="1"/>
    <col min="28" max="29" width="5" style="1" customWidth="1"/>
    <col min="30" max="34" width="5.7109375" style="1" customWidth="1"/>
    <col min="35" max="16384" width="9.140625" style="1"/>
  </cols>
  <sheetData>
    <row r="1" spans="1:30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</row>
    <row r="2" spans="1:30" ht="45" customHeight="1" thickBot="1" x14ac:dyDescent="0.75">
      <c r="A2" s="917" t="s">
        <v>464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</row>
    <row r="3" spans="1:30" ht="21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8"/>
    </row>
    <row r="4" spans="1:30" s="11" customFormat="1" ht="154.5" customHeight="1" thickBot="1" x14ac:dyDescent="0.3">
      <c r="A4" s="920"/>
      <c r="B4" s="921"/>
      <c r="C4" s="925"/>
      <c r="D4" s="928"/>
      <c r="E4" s="933"/>
      <c r="F4" s="1039"/>
      <c r="G4" s="1040"/>
      <c r="H4" s="931"/>
      <c r="I4" s="933"/>
      <c r="J4" s="954"/>
      <c r="K4" s="386" t="s">
        <v>167</v>
      </c>
      <c r="L4" s="387" t="s">
        <v>169</v>
      </c>
      <c r="M4" s="388" t="s">
        <v>171</v>
      </c>
      <c r="N4" s="388" t="s">
        <v>77</v>
      </c>
      <c r="O4" s="388" t="s">
        <v>247</v>
      </c>
      <c r="P4" s="388" t="s">
        <v>159</v>
      </c>
      <c r="Q4" s="387" t="s">
        <v>161</v>
      </c>
      <c r="R4" s="386" t="s">
        <v>167</v>
      </c>
      <c r="S4" s="387" t="s">
        <v>169</v>
      </c>
      <c r="T4" s="388" t="s">
        <v>171</v>
      </c>
      <c r="U4" s="388" t="s">
        <v>77</v>
      </c>
      <c r="V4" s="388" t="s">
        <v>247</v>
      </c>
      <c r="W4" s="388" t="s">
        <v>159</v>
      </c>
      <c r="X4" s="387" t="s">
        <v>161</v>
      </c>
      <c r="Y4" s="388" t="s">
        <v>261</v>
      </c>
      <c r="Z4" s="388" t="s">
        <v>276</v>
      </c>
      <c r="AA4" s="388" t="s">
        <v>171</v>
      </c>
      <c r="AB4" s="388" t="s">
        <v>277</v>
      </c>
      <c r="AC4" s="777" t="s">
        <v>171</v>
      </c>
    </row>
    <row r="5" spans="1:30" s="10" customFormat="1" ht="39" customHeight="1" thickBot="1" x14ac:dyDescent="0.3">
      <c r="A5" s="920"/>
      <c r="B5" s="921"/>
      <c r="C5" s="925"/>
      <c r="D5" s="1035"/>
      <c r="E5" s="1041" t="s">
        <v>446</v>
      </c>
      <c r="F5" s="1042"/>
      <c r="G5" s="1043"/>
      <c r="H5" s="451">
        <v>1120</v>
      </c>
      <c r="I5" s="452">
        <v>68</v>
      </c>
      <c r="J5" s="453">
        <v>25</v>
      </c>
      <c r="K5" s="49" t="s">
        <v>168</v>
      </c>
      <c r="L5" s="454" t="s">
        <v>170</v>
      </c>
      <c r="M5" s="51" t="s">
        <v>104</v>
      </c>
      <c r="N5" s="51" t="s">
        <v>164</v>
      </c>
      <c r="O5" s="52" t="s">
        <v>172</v>
      </c>
      <c r="P5" s="51" t="s">
        <v>173</v>
      </c>
      <c r="Q5" s="454" t="s">
        <v>174</v>
      </c>
      <c r="R5" s="51" t="s">
        <v>8</v>
      </c>
      <c r="S5" s="51" t="s">
        <v>162</v>
      </c>
      <c r="T5" s="52" t="s">
        <v>172</v>
      </c>
      <c r="U5" s="51" t="s">
        <v>164</v>
      </c>
      <c r="V5" s="51" t="s">
        <v>253</v>
      </c>
      <c r="W5" s="51" t="s">
        <v>156</v>
      </c>
      <c r="X5" s="52" t="s">
        <v>270</v>
      </c>
      <c r="Y5" s="51" t="s">
        <v>262</v>
      </c>
      <c r="Z5" s="51" t="s">
        <v>262</v>
      </c>
      <c r="AA5" s="51" t="s">
        <v>154</v>
      </c>
      <c r="AB5" s="455" t="s">
        <v>154</v>
      </c>
      <c r="AC5" s="136" t="s">
        <v>280</v>
      </c>
    </row>
    <row r="6" spans="1:30" s="25" customFormat="1" ht="39" customHeight="1" x14ac:dyDescent="0.25">
      <c r="A6" s="466" t="s">
        <v>108</v>
      </c>
      <c r="B6" s="467" t="s">
        <v>109</v>
      </c>
      <c r="C6" s="456">
        <v>38000</v>
      </c>
      <c r="D6" s="399" t="s">
        <v>19</v>
      </c>
      <c r="E6" s="118">
        <v>15</v>
      </c>
      <c r="F6" s="65">
        <v>15</v>
      </c>
      <c r="G6" s="66">
        <v>15</v>
      </c>
      <c r="H6" s="67">
        <f>K6+L6+M6+N6+O6+P6+Q6+R6+S6+T6+U6+V6+W6+X6+Y6+Z6+AA6+AB6+AC6</f>
        <v>1050</v>
      </c>
      <c r="I6" s="68">
        <v>1</v>
      </c>
      <c r="J6" s="135"/>
      <c r="K6" s="375">
        <v>70</v>
      </c>
      <c r="L6" s="317"/>
      <c r="M6" s="380">
        <v>70</v>
      </c>
      <c r="N6" s="318"/>
      <c r="O6" s="380">
        <v>70</v>
      </c>
      <c r="P6" s="380">
        <v>70</v>
      </c>
      <c r="Q6" s="384">
        <v>70</v>
      </c>
      <c r="R6" s="380">
        <v>70</v>
      </c>
      <c r="S6" s="380">
        <v>70</v>
      </c>
      <c r="T6" s="380">
        <v>70</v>
      </c>
      <c r="U6" s="318"/>
      <c r="V6" s="380">
        <v>70</v>
      </c>
      <c r="W6" s="380">
        <v>70</v>
      </c>
      <c r="X6" s="318"/>
      <c r="Y6" s="380">
        <v>70</v>
      </c>
      <c r="Z6" s="380">
        <v>70</v>
      </c>
      <c r="AA6" s="380">
        <v>70</v>
      </c>
      <c r="AB6" s="380">
        <v>70</v>
      </c>
      <c r="AC6" s="574">
        <v>70</v>
      </c>
      <c r="AD6" s="70"/>
    </row>
    <row r="7" spans="1:30" s="25" customFormat="1" ht="39" customHeight="1" x14ac:dyDescent="0.25">
      <c r="A7" s="468" t="s">
        <v>134</v>
      </c>
      <c r="B7" s="469" t="s">
        <v>135</v>
      </c>
      <c r="C7" s="389">
        <v>38293</v>
      </c>
      <c r="D7" s="400" t="s">
        <v>21</v>
      </c>
      <c r="E7" s="119">
        <v>15</v>
      </c>
      <c r="F7" s="73">
        <v>15</v>
      </c>
      <c r="G7" s="74">
        <v>15</v>
      </c>
      <c r="H7" s="75">
        <f t="shared" ref="H7:H37" si="0">K7+L7+M7+N7+O7+P7+Q7+R7+S7+T7+U7+V7+W7+X7+Y7+Z7+AA7+AB7+AC7</f>
        <v>1030</v>
      </c>
      <c r="I7" s="76">
        <v>5</v>
      </c>
      <c r="J7" s="137"/>
      <c r="K7" s="376">
        <v>53</v>
      </c>
      <c r="L7" s="378">
        <v>69</v>
      </c>
      <c r="M7" s="381">
        <v>70</v>
      </c>
      <c r="N7" s="144"/>
      <c r="O7" s="381">
        <v>69</v>
      </c>
      <c r="P7" s="381">
        <v>70</v>
      </c>
      <c r="Q7" s="378">
        <v>70</v>
      </c>
      <c r="R7" s="381">
        <v>69</v>
      </c>
      <c r="S7" s="381">
        <v>70</v>
      </c>
      <c r="T7" s="381">
        <v>70</v>
      </c>
      <c r="U7" s="144"/>
      <c r="V7" s="381">
        <v>70</v>
      </c>
      <c r="W7" s="144"/>
      <c r="X7" s="144"/>
      <c r="Y7" s="381">
        <v>70</v>
      </c>
      <c r="Z7" s="381">
        <v>70</v>
      </c>
      <c r="AA7" s="381">
        <v>70</v>
      </c>
      <c r="AB7" s="381">
        <v>70</v>
      </c>
      <c r="AC7" s="575">
        <v>70</v>
      </c>
      <c r="AD7" s="70"/>
    </row>
    <row r="8" spans="1:30" s="25" customFormat="1" ht="39" customHeight="1" x14ac:dyDescent="0.25">
      <c r="A8" s="470" t="s">
        <v>129</v>
      </c>
      <c r="B8" s="471" t="s">
        <v>130</v>
      </c>
      <c r="C8" s="389">
        <v>38260</v>
      </c>
      <c r="D8" s="400" t="s">
        <v>20</v>
      </c>
      <c r="E8" s="119">
        <v>15</v>
      </c>
      <c r="F8" s="73">
        <v>15</v>
      </c>
      <c r="G8" s="74">
        <v>15</v>
      </c>
      <c r="H8" s="75">
        <f t="shared" si="0"/>
        <v>1023</v>
      </c>
      <c r="I8" s="76">
        <v>2</v>
      </c>
      <c r="J8" s="137"/>
      <c r="K8" s="376">
        <v>70</v>
      </c>
      <c r="L8" s="378">
        <v>70</v>
      </c>
      <c r="M8" s="381">
        <v>70</v>
      </c>
      <c r="N8" s="144"/>
      <c r="O8" s="381">
        <v>69</v>
      </c>
      <c r="P8" s="381">
        <v>70</v>
      </c>
      <c r="Q8" s="378">
        <v>44</v>
      </c>
      <c r="R8" s="381">
        <v>70</v>
      </c>
      <c r="S8" s="381">
        <v>70</v>
      </c>
      <c r="T8" s="381">
        <v>70</v>
      </c>
      <c r="U8" s="144"/>
      <c r="V8" s="381">
        <v>70</v>
      </c>
      <c r="W8" s="144"/>
      <c r="X8" s="144"/>
      <c r="Y8" s="381">
        <v>70</v>
      </c>
      <c r="Z8" s="381">
        <v>70</v>
      </c>
      <c r="AA8" s="381">
        <v>70</v>
      </c>
      <c r="AB8" s="381">
        <v>70</v>
      </c>
      <c r="AC8" s="575">
        <v>70</v>
      </c>
      <c r="AD8" s="70"/>
    </row>
    <row r="9" spans="1:30" s="25" customFormat="1" ht="39" customHeight="1" x14ac:dyDescent="0.25">
      <c r="A9" s="468" t="s">
        <v>118</v>
      </c>
      <c r="B9" s="469" t="s">
        <v>41</v>
      </c>
      <c r="C9" s="389">
        <v>38055</v>
      </c>
      <c r="D9" s="400" t="s">
        <v>21</v>
      </c>
      <c r="E9" s="119">
        <v>14</v>
      </c>
      <c r="F9" s="73">
        <v>14</v>
      </c>
      <c r="G9" s="74">
        <v>14</v>
      </c>
      <c r="H9" s="75">
        <f t="shared" si="0"/>
        <v>971</v>
      </c>
      <c r="I9" s="76">
        <v>15</v>
      </c>
      <c r="J9" s="404"/>
      <c r="K9" s="376">
        <v>70</v>
      </c>
      <c r="L9" s="378">
        <v>70</v>
      </c>
      <c r="M9" s="381">
        <v>70</v>
      </c>
      <c r="N9" s="144"/>
      <c r="O9" s="381">
        <v>69</v>
      </c>
      <c r="P9" s="381">
        <v>70</v>
      </c>
      <c r="Q9" s="321"/>
      <c r="R9" s="381">
        <v>69</v>
      </c>
      <c r="S9" s="381">
        <v>70</v>
      </c>
      <c r="T9" s="381">
        <v>70</v>
      </c>
      <c r="U9" s="144"/>
      <c r="V9" s="381">
        <v>63</v>
      </c>
      <c r="W9" s="144"/>
      <c r="X9" s="144"/>
      <c r="Y9" s="381">
        <v>70</v>
      </c>
      <c r="Z9" s="381">
        <v>70</v>
      </c>
      <c r="AA9" s="381">
        <v>70</v>
      </c>
      <c r="AB9" s="381">
        <v>70</v>
      </c>
      <c r="AC9" s="575">
        <v>70</v>
      </c>
      <c r="AD9" s="70"/>
    </row>
    <row r="10" spans="1:30" s="25" customFormat="1" ht="39" customHeight="1" x14ac:dyDescent="0.25">
      <c r="A10" s="470" t="s">
        <v>121</v>
      </c>
      <c r="B10" s="471" t="s">
        <v>122</v>
      </c>
      <c r="C10" s="389">
        <v>38109</v>
      </c>
      <c r="D10" s="400" t="s">
        <v>20</v>
      </c>
      <c r="E10" s="119">
        <v>14</v>
      </c>
      <c r="F10" s="73">
        <v>14</v>
      </c>
      <c r="G10" s="74">
        <v>14</v>
      </c>
      <c r="H10" s="75">
        <f t="shared" si="0"/>
        <v>950</v>
      </c>
      <c r="I10" s="76">
        <v>6</v>
      </c>
      <c r="J10" s="404"/>
      <c r="K10" s="376">
        <v>70</v>
      </c>
      <c r="L10" s="378">
        <v>70</v>
      </c>
      <c r="M10" s="381">
        <v>66</v>
      </c>
      <c r="N10" s="144"/>
      <c r="O10" s="381">
        <v>70</v>
      </c>
      <c r="P10" s="381">
        <v>70</v>
      </c>
      <c r="Q10" s="378">
        <v>44</v>
      </c>
      <c r="R10" s="144"/>
      <c r="S10" s="381">
        <v>70</v>
      </c>
      <c r="T10" s="381">
        <v>70</v>
      </c>
      <c r="U10" s="144"/>
      <c r="V10" s="381">
        <v>70</v>
      </c>
      <c r="W10" s="144"/>
      <c r="X10" s="144"/>
      <c r="Y10" s="381">
        <v>70</v>
      </c>
      <c r="Z10" s="381">
        <v>70</v>
      </c>
      <c r="AA10" s="381">
        <v>70</v>
      </c>
      <c r="AB10" s="381">
        <v>70</v>
      </c>
      <c r="AC10" s="575">
        <v>70</v>
      </c>
      <c r="AD10" s="70"/>
    </row>
    <row r="11" spans="1:30" s="25" customFormat="1" ht="39" customHeight="1" x14ac:dyDescent="0.25">
      <c r="A11" s="468" t="s">
        <v>138</v>
      </c>
      <c r="B11" s="469" t="s">
        <v>139</v>
      </c>
      <c r="C11" s="389">
        <v>38322</v>
      </c>
      <c r="D11" s="400" t="s">
        <v>20</v>
      </c>
      <c r="E11" s="119">
        <v>14</v>
      </c>
      <c r="F11" s="73">
        <v>14</v>
      </c>
      <c r="G11" s="74">
        <v>14</v>
      </c>
      <c r="H11" s="75">
        <f t="shared" si="0"/>
        <v>920</v>
      </c>
      <c r="I11" s="76">
        <v>15</v>
      </c>
      <c r="J11" s="137"/>
      <c r="K11" s="376">
        <v>70</v>
      </c>
      <c r="L11" s="378">
        <v>32</v>
      </c>
      <c r="M11" s="381">
        <v>70</v>
      </c>
      <c r="N11" s="144"/>
      <c r="O11" s="381">
        <v>69</v>
      </c>
      <c r="P11" s="381">
        <v>70</v>
      </c>
      <c r="Q11" s="378">
        <v>70</v>
      </c>
      <c r="R11" s="381">
        <v>70</v>
      </c>
      <c r="S11" s="381">
        <v>67</v>
      </c>
      <c r="T11" s="144"/>
      <c r="U11" s="144"/>
      <c r="V11" s="381">
        <v>58</v>
      </c>
      <c r="W11" s="144"/>
      <c r="X11" s="144"/>
      <c r="Y11" s="381">
        <v>69</v>
      </c>
      <c r="Z11" s="381">
        <v>66</v>
      </c>
      <c r="AA11" s="381">
        <v>69</v>
      </c>
      <c r="AB11" s="381">
        <v>70</v>
      </c>
      <c r="AC11" s="575">
        <v>70</v>
      </c>
      <c r="AD11" s="70"/>
    </row>
    <row r="12" spans="1:30" s="25" customFormat="1" ht="39" customHeight="1" x14ac:dyDescent="0.25">
      <c r="A12" s="470" t="s">
        <v>125</v>
      </c>
      <c r="B12" s="471" t="s">
        <v>126</v>
      </c>
      <c r="C12" s="389">
        <v>38230</v>
      </c>
      <c r="D12" s="400" t="s">
        <v>20</v>
      </c>
      <c r="E12" s="119">
        <v>15</v>
      </c>
      <c r="F12" s="73">
        <v>12</v>
      </c>
      <c r="G12" s="74">
        <v>15</v>
      </c>
      <c r="H12" s="75">
        <f t="shared" si="0"/>
        <v>880</v>
      </c>
      <c r="I12" s="76">
        <v>3</v>
      </c>
      <c r="J12" s="404"/>
      <c r="K12" s="320"/>
      <c r="L12" s="379">
        <v>57</v>
      </c>
      <c r="M12" s="381">
        <v>62</v>
      </c>
      <c r="N12" s="144"/>
      <c r="O12" s="382">
        <v>1</v>
      </c>
      <c r="P12" s="382">
        <v>7</v>
      </c>
      <c r="Q12" s="378">
        <v>70</v>
      </c>
      <c r="R12" s="381">
        <v>60</v>
      </c>
      <c r="S12" s="381">
        <v>63</v>
      </c>
      <c r="T12" s="381">
        <v>70</v>
      </c>
      <c r="U12" s="144"/>
      <c r="V12" s="381">
        <v>70</v>
      </c>
      <c r="W12" s="381">
        <v>70</v>
      </c>
      <c r="X12" s="144"/>
      <c r="Y12" s="381">
        <v>70</v>
      </c>
      <c r="Z12" s="381">
        <v>70</v>
      </c>
      <c r="AA12" s="381">
        <v>70</v>
      </c>
      <c r="AB12" s="381">
        <v>70</v>
      </c>
      <c r="AC12" s="575">
        <v>70</v>
      </c>
      <c r="AD12" s="70"/>
    </row>
    <row r="13" spans="1:30" s="25" customFormat="1" ht="39" customHeight="1" x14ac:dyDescent="0.25">
      <c r="A13" s="468" t="s">
        <v>112</v>
      </c>
      <c r="B13" s="469" t="s">
        <v>113</v>
      </c>
      <c r="C13" s="389">
        <v>38004</v>
      </c>
      <c r="D13" s="400" t="s">
        <v>22</v>
      </c>
      <c r="E13" s="119">
        <v>13</v>
      </c>
      <c r="F13" s="73">
        <v>13</v>
      </c>
      <c r="G13" s="74">
        <v>13</v>
      </c>
      <c r="H13" s="75">
        <f t="shared" si="0"/>
        <v>879</v>
      </c>
      <c r="I13" s="76"/>
      <c r="J13" s="404">
        <v>16</v>
      </c>
      <c r="K13" s="376">
        <v>70</v>
      </c>
      <c r="L13" s="378">
        <v>70</v>
      </c>
      <c r="M13" s="381">
        <v>57</v>
      </c>
      <c r="N13" s="144"/>
      <c r="O13" s="144"/>
      <c r="P13" s="381">
        <v>70</v>
      </c>
      <c r="Q13" s="378">
        <v>70</v>
      </c>
      <c r="R13" s="381">
        <v>70</v>
      </c>
      <c r="S13" s="381">
        <v>70</v>
      </c>
      <c r="T13" s="381">
        <v>70</v>
      </c>
      <c r="U13" s="144"/>
      <c r="V13" s="381">
        <v>70</v>
      </c>
      <c r="W13" s="144"/>
      <c r="X13" s="144"/>
      <c r="Y13" s="381">
        <v>70</v>
      </c>
      <c r="Z13" s="381">
        <v>70</v>
      </c>
      <c r="AA13" s="381">
        <v>52</v>
      </c>
      <c r="AB13" s="144"/>
      <c r="AC13" s="575">
        <v>70</v>
      </c>
      <c r="AD13" s="70"/>
    </row>
    <row r="14" spans="1:30" s="25" customFormat="1" ht="39" customHeight="1" x14ac:dyDescent="0.25">
      <c r="A14" s="470" t="s">
        <v>119</v>
      </c>
      <c r="B14" s="471" t="s">
        <v>120</v>
      </c>
      <c r="C14" s="389">
        <v>38070</v>
      </c>
      <c r="D14" s="400" t="s">
        <v>19</v>
      </c>
      <c r="E14" s="119">
        <v>14</v>
      </c>
      <c r="F14" s="73">
        <v>10</v>
      </c>
      <c r="G14" s="74">
        <v>11</v>
      </c>
      <c r="H14" s="75">
        <f t="shared" si="0"/>
        <v>672</v>
      </c>
      <c r="I14" s="76">
        <v>1</v>
      </c>
      <c r="J14" s="404"/>
      <c r="K14" s="320"/>
      <c r="L14" s="378">
        <v>70</v>
      </c>
      <c r="M14" s="381">
        <v>62</v>
      </c>
      <c r="N14" s="144"/>
      <c r="O14" s="383">
        <v>0</v>
      </c>
      <c r="P14" s="383">
        <v>0</v>
      </c>
      <c r="Q14" s="378">
        <v>70</v>
      </c>
      <c r="R14" s="144"/>
      <c r="S14" s="382">
        <v>49</v>
      </c>
      <c r="T14" s="381">
        <v>70</v>
      </c>
      <c r="U14" s="144"/>
      <c r="V14" s="381">
        <v>64</v>
      </c>
      <c r="W14" s="144"/>
      <c r="X14" s="383">
        <v>0</v>
      </c>
      <c r="Y14" s="381">
        <v>70</v>
      </c>
      <c r="Z14" s="381">
        <v>70</v>
      </c>
      <c r="AA14" s="381">
        <v>70</v>
      </c>
      <c r="AB14" s="381">
        <v>27</v>
      </c>
      <c r="AC14" s="575">
        <v>50</v>
      </c>
      <c r="AD14" s="70"/>
    </row>
    <row r="15" spans="1:30" s="25" customFormat="1" ht="39" customHeight="1" x14ac:dyDescent="0.25">
      <c r="A15" s="468" t="s">
        <v>140</v>
      </c>
      <c r="B15" s="469" t="s">
        <v>141</v>
      </c>
      <c r="C15" s="389">
        <v>38422</v>
      </c>
      <c r="D15" s="400" t="s">
        <v>20</v>
      </c>
      <c r="E15" s="119">
        <v>13</v>
      </c>
      <c r="F15" s="73">
        <v>9</v>
      </c>
      <c r="G15" s="74">
        <v>13</v>
      </c>
      <c r="H15" s="75">
        <f t="shared" si="0"/>
        <v>597</v>
      </c>
      <c r="I15" s="76">
        <v>1</v>
      </c>
      <c r="J15" s="137"/>
      <c r="K15" s="376">
        <v>53</v>
      </c>
      <c r="L15" s="378">
        <v>64</v>
      </c>
      <c r="M15" s="144"/>
      <c r="N15" s="144"/>
      <c r="O15" s="381">
        <v>69</v>
      </c>
      <c r="P15" s="381">
        <v>63</v>
      </c>
      <c r="Q15" s="378">
        <v>44</v>
      </c>
      <c r="R15" s="381">
        <v>60</v>
      </c>
      <c r="S15" s="382">
        <v>40</v>
      </c>
      <c r="T15" s="382">
        <v>33</v>
      </c>
      <c r="U15" s="144"/>
      <c r="V15" s="144"/>
      <c r="W15" s="144"/>
      <c r="X15" s="381">
        <v>36</v>
      </c>
      <c r="Y15" s="144"/>
      <c r="Z15" s="382">
        <v>15</v>
      </c>
      <c r="AA15" s="381">
        <v>47</v>
      </c>
      <c r="AB15" s="382">
        <v>17</v>
      </c>
      <c r="AC15" s="575">
        <v>56</v>
      </c>
      <c r="AD15" s="70"/>
    </row>
    <row r="16" spans="1:30" s="25" customFormat="1" ht="39" customHeight="1" x14ac:dyDescent="0.25">
      <c r="A16" s="470" t="s">
        <v>127</v>
      </c>
      <c r="B16" s="471" t="s">
        <v>128</v>
      </c>
      <c r="C16" s="389">
        <v>38245</v>
      </c>
      <c r="D16" s="400" t="s">
        <v>19</v>
      </c>
      <c r="E16" s="119">
        <v>15</v>
      </c>
      <c r="F16" s="73">
        <v>10</v>
      </c>
      <c r="G16" s="74">
        <v>12</v>
      </c>
      <c r="H16" s="75">
        <f t="shared" si="0"/>
        <v>571</v>
      </c>
      <c r="I16" s="76"/>
      <c r="J16" s="137"/>
      <c r="K16" s="376">
        <v>53</v>
      </c>
      <c r="L16" s="378">
        <v>70</v>
      </c>
      <c r="M16" s="381">
        <v>70</v>
      </c>
      <c r="N16" s="144"/>
      <c r="O16" s="381">
        <v>70</v>
      </c>
      <c r="P16" s="381">
        <v>70</v>
      </c>
      <c r="Q16" s="378">
        <v>44</v>
      </c>
      <c r="R16" s="381">
        <v>70</v>
      </c>
      <c r="S16" s="381">
        <v>13</v>
      </c>
      <c r="T16" s="144"/>
      <c r="U16" s="144"/>
      <c r="V16" s="144"/>
      <c r="W16" s="381">
        <v>70</v>
      </c>
      <c r="X16" s="381">
        <v>36</v>
      </c>
      <c r="Y16" s="382">
        <v>1</v>
      </c>
      <c r="Z16" s="382">
        <v>4</v>
      </c>
      <c r="AA16" s="383">
        <v>0</v>
      </c>
      <c r="AB16" s="383">
        <v>0</v>
      </c>
      <c r="AC16" s="576">
        <v>0</v>
      </c>
      <c r="AD16" s="70"/>
    </row>
    <row r="17" spans="1:30" s="25" customFormat="1" ht="39" customHeight="1" x14ac:dyDescent="0.25">
      <c r="A17" s="468" t="s">
        <v>136</v>
      </c>
      <c r="B17" s="469" t="s">
        <v>137</v>
      </c>
      <c r="C17" s="389">
        <v>38317</v>
      </c>
      <c r="D17" s="400" t="s">
        <v>19</v>
      </c>
      <c r="E17" s="119">
        <v>8</v>
      </c>
      <c r="F17" s="73">
        <v>8</v>
      </c>
      <c r="G17" s="74">
        <v>8</v>
      </c>
      <c r="H17" s="75">
        <f t="shared" si="0"/>
        <v>512</v>
      </c>
      <c r="I17" s="76"/>
      <c r="J17" s="137"/>
      <c r="K17" s="376">
        <v>53</v>
      </c>
      <c r="L17" s="321"/>
      <c r="M17" s="381">
        <v>70</v>
      </c>
      <c r="N17" s="144"/>
      <c r="O17" s="381">
        <v>70</v>
      </c>
      <c r="P17" s="381">
        <v>70</v>
      </c>
      <c r="Q17" s="378">
        <v>44</v>
      </c>
      <c r="R17" s="144"/>
      <c r="S17" s="381">
        <v>70</v>
      </c>
      <c r="T17" s="381">
        <v>70</v>
      </c>
      <c r="U17" s="144"/>
      <c r="V17" s="381">
        <v>65</v>
      </c>
      <c r="W17" s="144"/>
      <c r="X17" s="144"/>
      <c r="Y17" s="144"/>
      <c r="Z17" s="144"/>
      <c r="AA17" s="144"/>
      <c r="AB17" s="144"/>
      <c r="AC17" s="324"/>
      <c r="AD17" s="70"/>
    </row>
    <row r="18" spans="1:30" s="25" customFormat="1" ht="39" customHeight="1" x14ac:dyDescent="0.25">
      <c r="A18" s="464" t="s">
        <v>251</v>
      </c>
      <c r="B18" s="465" t="s">
        <v>252</v>
      </c>
      <c r="C18" s="477">
        <v>38052</v>
      </c>
      <c r="D18" s="400" t="s">
        <v>19</v>
      </c>
      <c r="E18" s="119">
        <v>8</v>
      </c>
      <c r="F18" s="73">
        <v>6</v>
      </c>
      <c r="G18" s="74">
        <v>8</v>
      </c>
      <c r="H18" s="75">
        <f t="shared" si="0"/>
        <v>485</v>
      </c>
      <c r="I18" s="76">
        <v>1</v>
      </c>
      <c r="J18" s="137"/>
      <c r="K18" s="320"/>
      <c r="L18" s="321"/>
      <c r="M18" s="144"/>
      <c r="N18" s="144"/>
      <c r="O18" s="144"/>
      <c r="P18" s="144"/>
      <c r="Q18" s="321"/>
      <c r="R18" s="144"/>
      <c r="S18" s="144"/>
      <c r="T18" s="144"/>
      <c r="U18" s="144"/>
      <c r="V18" s="382">
        <v>34</v>
      </c>
      <c r="W18" s="382">
        <v>31</v>
      </c>
      <c r="X18" s="381">
        <v>70</v>
      </c>
      <c r="Y18" s="381">
        <v>70</v>
      </c>
      <c r="Z18" s="381">
        <v>70</v>
      </c>
      <c r="AA18" s="381">
        <v>70</v>
      </c>
      <c r="AB18" s="381">
        <v>70</v>
      </c>
      <c r="AC18" s="575">
        <v>70</v>
      </c>
      <c r="AD18" s="70"/>
    </row>
    <row r="19" spans="1:30" s="25" customFormat="1" ht="39" customHeight="1" x14ac:dyDescent="0.25">
      <c r="A19" s="468" t="s">
        <v>123</v>
      </c>
      <c r="B19" s="469" t="s">
        <v>124</v>
      </c>
      <c r="C19" s="389">
        <v>38164</v>
      </c>
      <c r="D19" s="400" t="s">
        <v>20</v>
      </c>
      <c r="E19" s="119">
        <v>16</v>
      </c>
      <c r="F19" s="73">
        <v>7</v>
      </c>
      <c r="G19" s="74">
        <v>12</v>
      </c>
      <c r="H19" s="75">
        <f t="shared" si="0"/>
        <v>408</v>
      </c>
      <c r="I19" s="76">
        <v>3</v>
      </c>
      <c r="J19" s="404"/>
      <c r="K19" s="376">
        <v>53</v>
      </c>
      <c r="L19" s="378">
        <v>36</v>
      </c>
      <c r="M19" s="382">
        <v>8</v>
      </c>
      <c r="N19" s="144"/>
      <c r="O19" s="144"/>
      <c r="P19" s="383">
        <v>0</v>
      </c>
      <c r="Q19" s="379">
        <v>26</v>
      </c>
      <c r="R19" s="382">
        <v>1</v>
      </c>
      <c r="S19" s="382">
        <v>17</v>
      </c>
      <c r="T19" s="383">
        <v>0</v>
      </c>
      <c r="U19" s="144"/>
      <c r="V19" s="381">
        <v>36</v>
      </c>
      <c r="W19" s="381">
        <v>53</v>
      </c>
      <c r="X19" s="381">
        <v>70</v>
      </c>
      <c r="Y19" s="381">
        <v>61</v>
      </c>
      <c r="Z19" s="381">
        <v>42</v>
      </c>
      <c r="AA19" s="382">
        <v>5</v>
      </c>
      <c r="AB19" s="383">
        <v>0</v>
      </c>
      <c r="AC19" s="576">
        <v>0</v>
      </c>
      <c r="AD19" s="70"/>
    </row>
    <row r="20" spans="1:30" s="25" customFormat="1" ht="39" customHeight="1" x14ac:dyDescent="0.25">
      <c r="A20" s="470" t="s">
        <v>114</v>
      </c>
      <c r="B20" s="471" t="s">
        <v>115</v>
      </c>
      <c r="C20" s="389">
        <v>38015</v>
      </c>
      <c r="D20" s="400" t="s">
        <v>19</v>
      </c>
      <c r="E20" s="119">
        <v>13</v>
      </c>
      <c r="F20" s="73">
        <v>6</v>
      </c>
      <c r="G20" s="74">
        <v>8</v>
      </c>
      <c r="H20" s="75">
        <f t="shared" si="0"/>
        <v>398</v>
      </c>
      <c r="I20" s="76"/>
      <c r="J20" s="404"/>
      <c r="K20" s="377">
        <v>17</v>
      </c>
      <c r="L20" s="321"/>
      <c r="M20" s="383">
        <v>0</v>
      </c>
      <c r="N20" s="144"/>
      <c r="O20" s="381">
        <v>70</v>
      </c>
      <c r="P20" s="381">
        <v>70</v>
      </c>
      <c r="Q20" s="385">
        <v>0</v>
      </c>
      <c r="R20" s="381">
        <v>70</v>
      </c>
      <c r="S20" s="381">
        <v>21</v>
      </c>
      <c r="T20" s="381">
        <v>37</v>
      </c>
      <c r="U20" s="144"/>
      <c r="V20" s="144"/>
      <c r="W20" s="381">
        <v>70</v>
      </c>
      <c r="X20" s="144"/>
      <c r="Y20" s="383">
        <v>0</v>
      </c>
      <c r="Z20" s="383">
        <v>0</v>
      </c>
      <c r="AA20" s="144"/>
      <c r="AB20" s="382">
        <v>43</v>
      </c>
      <c r="AC20" s="576">
        <v>0</v>
      </c>
      <c r="AD20" s="70"/>
    </row>
    <row r="21" spans="1:30" s="25" customFormat="1" ht="39" customHeight="1" x14ac:dyDescent="0.25">
      <c r="A21" s="468" t="s">
        <v>152</v>
      </c>
      <c r="B21" s="469" t="s">
        <v>120</v>
      </c>
      <c r="C21" s="389">
        <v>38652</v>
      </c>
      <c r="D21" s="400" t="s">
        <v>20</v>
      </c>
      <c r="E21" s="119">
        <v>12</v>
      </c>
      <c r="F21" s="73">
        <v>3</v>
      </c>
      <c r="G21" s="74">
        <v>10</v>
      </c>
      <c r="H21" s="75">
        <f t="shared" si="0"/>
        <v>251</v>
      </c>
      <c r="I21" s="76">
        <v>3</v>
      </c>
      <c r="J21" s="137"/>
      <c r="K21" s="377">
        <v>17</v>
      </c>
      <c r="L21" s="379">
        <v>34</v>
      </c>
      <c r="M21" s="382">
        <v>8</v>
      </c>
      <c r="N21" s="144"/>
      <c r="O21" s="382">
        <v>1</v>
      </c>
      <c r="P21" s="144"/>
      <c r="Q21" s="379">
        <v>26</v>
      </c>
      <c r="R21" s="382">
        <v>10</v>
      </c>
      <c r="S21" s="382">
        <v>7</v>
      </c>
      <c r="T21" s="381">
        <v>42</v>
      </c>
      <c r="U21" s="144"/>
      <c r="V21" s="144"/>
      <c r="W21" s="381">
        <v>70</v>
      </c>
      <c r="X21" s="381">
        <v>36</v>
      </c>
      <c r="Y21" s="144"/>
      <c r="Z21" s="383">
        <v>0</v>
      </c>
      <c r="AA21" s="383">
        <v>0</v>
      </c>
      <c r="AB21" s="144"/>
      <c r="AC21" s="324"/>
      <c r="AD21" s="70"/>
    </row>
    <row r="22" spans="1:30" s="25" customFormat="1" ht="39" customHeight="1" x14ac:dyDescent="0.25">
      <c r="A22" s="468" t="s">
        <v>116</v>
      </c>
      <c r="B22" s="469" t="s">
        <v>117</v>
      </c>
      <c r="C22" s="389">
        <v>38050</v>
      </c>
      <c r="D22" s="400" t="s">
        <v>19</v>
      </c>
      <c r="E22" s="119">
        <v>12</v>
      </c>
      <c r="F22" s="73">
        <v>3</v>
      </c>
      <c r="G22" s="74">
        <v>8</v>
      </c>
      <c r="H22" s="75">
        <f t="shared" si="0"/>
        <v>227</v>
      </c>
      <c r="I22" s="76">
        <v>1</v>
      </c>
      <c r="J22" s="404"/>
      <c r="K22" s="377">
        <v>17</v>
      </c>
      <c r="L22" s="379">
        <v>1</v>
      </c>
      <c r="M22" s="383">
        <v>0</v>
      </c>
      <c r="N22" s="144"/>
      <c r="O22" s="382">
        <v>1</v>
      </c>
      <c r="P22" s="383">
        <v>0</v>
      </c>
      <c r="Q22" s="379">
        <v>26</v>
      </c>
      <c r="R22" s="381">
        <v>60</v>
      </c>
      <c r="S22" s="383">
        <v>0</v>
      </c>
      <c r="T22" s="383">
        <v>0</v>
      </c>
      <c r="U22" s="144"/>
      <c r="V22" s="382">
        <v>5</v>
      </c>
      <c r="W22" s="381">
        <v>47</v>
      </c>
      <c r="X22" s="381">
        <v>70</v>
      </c>
      <c r="Y22" s="144"/>
      <c r="Z22" s="144"/>
      <c r="AA22" s="144"/>
      <c r="AB22" s="144"/>
      <c r="AC22" s="324"/>
      <c r="AD22" s="70"/>
    </row>
    <row r="23" spans="1:30" s="25" customFormat="1" ht="39" customHeight="1" x14ac:dyDescent="0.25">
      <c r="A23" s="470" t="s">
        <v>148</v>
      </c>
      <c r="B23" s="471" t="s">
        <v>149</v>
      </c>
      <c r="C23" s="389">
        <v>38584</v>
      </c>
      <c r="D23" s="400" t="s">
        <v>22</v>
      </c>
      <c r="E23" s="119">
        <v>17</v>
      </c>
      <c r="F23" s="73">
        <v>3</v>
      </c>
      <c r="G23" s="74">
        <v>5</v>
      </c>
      <c r="H23" s="75">
        <f t="shared" si="0"/>
        <v>224</v>
      </c>
      <c r="I23" s="76"/>
      <c r="J23" s="137">
        <v>7</v>
      </c>
      <c r="K23" s="390">
        <v>0</v>
      </c>
      <c r="L23" s="385">
        <v>0</v>
      </c>
      <c r="M23" s="382">
        <v>13</v>
      </c>
      <c r="N23" s="144"/>
      <c r="O23" s="381">
        <v>70</v>
      </c>
      <c r="P23" s="383">
        <v>0</v>
      </c>
      <c r="Q23" s="385">
        <v>0</v>
      </c>
      <c r="R23" s="383">
        <v>0</v>
      </c>
      <c r="S23" s="383">
        <v>0</v>
      </c>
      <c r="T23" s="383">
        <v>0</v>
      </c>
      <c r="U23" s="144"/>
      <c r="V23" s="383">
        <v>0</v>
      </c>
      <c r="W23" s="381">
        <v>53</v>
      </c>
      <c r="X23" s="383">
        <v>0</v>
      </c>
      <c r="Y23" s="383">
        <v>0</v>
      </c>
      <c r="Z23" s="383">
        <v>0</v>
      </c>
      <c r="AA23" s="382">
        <v>18</v>
      </c>
      <c r="AB23" s="381">
        <v>70</v>
      </c>
      <c r="AC23" s="576">
        <v>0</v>
      </c>
      <c r="AD23" s="70"/>
    </row>
    <row r="24" spans="1:30" s="25" customFormat="1" ht="39" customHeight="1" x14ac:dyDescent="0.25">
      <c r="A24" s="468" t="s">
        <v>131</v>
      </c>
      <c r="B24" s="469" t="s">
        <v>133</v>
      </c>
      <c r="C24" s="389">
        <v>38260</v>
      </c>
      <c r="D24" s="400" t="s">
        <v>20</v>
      </c>
      <c r="E24" s="119">
        <v>15</v>
      </c>
      <c r="F24" s="73">
        <v>3</v>
      </c>
      <c r="G24" s="74">
        <v>5</v>
      </c>
      <c r="H24" s="75">
        <f t="shared" si="0"/>
        <v>196</v>
      </c>
      <c r="I24" s="76">
        <v>1</v>
      </c>
      <c r="J24" s="137"/>
      <c r="K24" s="377">
        <v>17</v>
      </c>
      <c r="L24" s="378">
        <v>13</v>
      </c>
      <c r="M24" s="144"/>
      <c r="N24" s="144"/>
      <c r="O24" s="382">
        <v>1</v>
      </c>
      <c r="P24" s="383">
        <v>0</v>
      </c>
      <c r="Q24" s="379">
        <v>26</v>
      </c>
      <c r="R24" s="382">
        <v>10</v>
      </c>
      <c r="S24" s="382">
        <v>3</v>
      </c>
      <c r="T24" s="144"/>
      <c r="U24" s="144"/>
      <c r="V24" s="382">
        <v>7</v>
      </c>
      <c r="W24" s="381">
        <v>49</v>
      </c>
      <c r="X24" s="381">
        <v>70</v>
      </c>
      <c r="Y24" s="383">
        <v>0</v>
      </c>
      <c r="Z24" s="383">
        <v>0</v>
      </c>
      <c r="AA24" s="383">
        <v>0</v>
      </c>
      <c r="AB24" s="383">
        <v>0</v>
      </c>
      <c r="AC24" s="576">
        <v>0</v>
      </c>
      <c r="AD24" s="70"/>
    </row>
    <row r="25" spans="1:30" s="25" customFormat="1" ht="39" customHeight="1" x14ac:dyDescent="0.25">
      <c r="A25" s="468" t="s">
        <v>131</v>
      </c>
      <c r="B25" s="469" t="s">
        <v>132</v>
      </c>
      <c r="C25" s="389">
        <v>38260</v>
      </c>
      <c r="D25" s="400" t="s">
        <v>20</v>
      </c>
      <c r="E25" s="119">
        <v>9</v>
      </c>
      <c r="F25" s="73">
        <v>1</v>
      </c>
      <c r="G25" s="74">
        <v>6</v>
      </c>
      <c r="H25" s="75" t="e">
        <f t="shared" si="0"/>
        <v>#VALUE!</v>
      </c>
      <c r="I25" s="76"/>
      <c r="J25" s="137"/>
      <c r="K25" s="377">
        <v>17</v>
      </c>
      <c r="L25" s="379">
        <v>38</v>
      </c>
      <c r="M25" s="382">
        <v>4</v>
      </c>
      <c r="N25" s="144"/>
      <c r="O25" s="144"/>
      <c r="P25" s="144"/>
      <c r="Q25" s="321"/>
      <c r="R25" s="144"/>
      <c r="S25" s="144"/>
      <c r="T25" s="382">
        <v>28</v>
      </c>
      <c r="U25" s="144"/>
      <c r="V25" s="144"/>
      <c r="W25" s="382">
        <v>17</v>
      </c>
      <c r="X25" s="381">
        <v>70</v>
      </c>
      <c r="Y25" s="383">
        <v>0</v>
      </c>
      <c r="Z25" s="144"/>
      <c r="AA25" s="383">
        <v>0</v>
      </c>
      <c r="AB25" s="383">
        <v>0</v>
      </c>
      <c r="AC25" s="324" t="s">
        <v>281</v>
      </c>
      <c r="AD25" s="70"/>
    </row>
    <row r="26" spans="1:30" s="25" customFormat="1" ht="39" customHeight="1" x14ac:dyDescent="0.25">
      <c r="A26" s="464" t="s">
        <v>249</v>
      </c>
      <c r="B26" s="465" t="s">
        <v>250</v>
      </c>
      <c r="C26" s="477">
        <v>38056</v>
      </c>
      <c r="D26" s="400" t="s">
        <v>21</v>
      </c>
      <c r="E26" s="119">
        <v>6</v>
      </c>
      <c r="F26" s="73">
        <v>2</v>
      </c>
      <c r="G26" s="74">
        <v>6</v>
      </c>
      <c r="H26" s="75">
        <f t="shared" si="0"/>
        <v>154</v>
      </c>
      <c r="I26" s="76">
        <v>2</v>
      </c>
      <c r="J26" s="137"/>
      <c r="K26" s="320"/>
      <c r="L26" s="321"/>
      <c r="M26" s="144"/>
      <c r="N26" s="144"/>
      <c r="O26" s="144"/>
      <c r="P26" s="144"/>
      <c r="Q26" s="321"/>
      <c r="R26" s="144"/>
      <c r="S26" s="144"/>
      <c r="T26" s="144"/>
      <c r="U26" s="144"/>
      <c r="V26" s="382">
        <v>12</v>
      </c>
      <c r="W26" s="381">
        <v>70</v>
      </c>
      <c r="X26" s="381">
        <v>36</v>
      </c>
      <c r="Y26" s="382">
        <v>9</v>
      </c>
      <c r="Z26" s="382">
        <v>13</v>
      </c>
      <c r="AA26" s="144"/>
      <c r="AB26" s="144"/>
      <c r="AC26" s="654">
        <v>14</v>
      </c>
      <c r="AD26" s="70"/>
    </row>
    <row r="27" spans="1:30" s="25" customFormat="1" ht="39" customHeight="1" x14ac:dyDescent="0.25">
      <c r="A27" s="468" t="s">
        <v>146</v>
      </c>
      <c r="B27" s="469" t="s">
        <v>147</v>
      </c>
      <c r="C27" s="389">
        <v>38552</v>
      </c>
      <c r="D27" s="400" t="s">
        <v>22</v>
      </c>
      <c r="E27" s="119">
        <v>3</v>
      </c>
      <c r="F27" s="73">
        <v>1</v>
      </c>
      <c r="G27" s="74">
        <v>2</v>
      </c>
      <c r="H27" s="75">
        <f t="shared" si="0"/>
        <v>87</v>
      </c>
      <c r="I27" s="76"/>
      <c r="J27" s="137">
        <v>2</v>
      </c>
      <c r="K27" s="320"/>
      <c r="L27" s="321"/>
      <c r="M27" s="144"/>
      <c r="N27" s="144"/>
      <c r="O27" s="383">
        <v>0</v>
      </c>
      <c r="P27" s="144"/>
      <c r="Q27" s="321"/>
      <c r="R27" s="144"/>
      <c r="S27" s="144"/>
      <c r="T27" s="144"/>
      <c r="U27" s="144"/>
      <c r="V27" s="144"/>
      <c r="W27" s="382">
        <v>17</v>
      </c>
      <c r="X27" s="381">
        <v>70</v>
      </c>
      <c r="Y27" s="144"/>
      <c r="Z27" s="144"/>
      <c r="AA27" s="144"/>
      <c r="AB27" s="144"/>
      <c r="AC27" s="324"/>
      <c r="AD27" s="70"/>
    </row>
    <row r="28" spans="1:30" s="25" customFormat="1" ht="39" customHeight="1" x14ac:dyDescent="0.25">
      <c r="A28" s="468" t="s">
        <v>110</v>
      </c>
      <c r="B28" s="469" t="s">
        <v>111</v>
      </c>
      <c r="C28" s="477">
        <v>38001</v>
      </c>
      <c r="D28" s="400" t="s">
        <v>19</v>
      </c>
      <c r="E28" s="119">
        <v>3</v>
      </c>
      <c r="F28" s="73">
        <v>2</v>
      </c>
      <c r="G28" s="74">
        <v>3</v>
      </c>
      <c r="H28" s="75">
        <f t="shared" si="0"/>
        <v>81</v>
      </c>
      <c r="I28" s="76"/>
      <c r="J28" s="137"/>
      <c r="K28" s="320"/>
      <c r="L28" s="321"/>
      <c r="M28" s="144"/>
      <c r="N28" s="144"/>
      <c r="O28" s="144"/>
      <c r="P28" s="144"/>
      <c r="Q28" s="321"/>
      <c r="R28" s="144"/>
      <c r="S28" s="144"/>
      <c r="T28" s="144"/>
      <c r="U28" s="144"/>
      <c r="V28" s="382">
        <v>6</v>
      </c>
      <c r="W28" s="381">
        <v>39</v>
      </c>
      <c r="X28" s="381">
        <v>36</v>
      </c>
      <c r="Y28" s="144"/>
      <c r="Z28" s="144"/>
      <c r="AA28" s="144"/>
      <c r="AB28" s="144"/>
      <c r="AC28" s="324"/>
      <c r="AD28" s="70"/>
    </row>
    <row r="29" spans="1:30" s="25" customFormat="1" ht="39" customHeight="1" x14ac:dyDescent="0.25">
      <c r="A29" s="464" t="s">
        <v>278</v>
      </c>
      <c r="B29" s="465" t="s">
        <v>279</v>
      </c>
      <c r="C29" s="477">
        <v>37988</v>
      </c>
      <c r="D29" s="401" t="s">
        <v>20</v>
      </c>
      <c r="E29" s="403">
        <v>2</v>
      </c>
      <c r="F29" s="84">
        <v>1</v>
      </c>
      <c r="G29" s="82">
        <v>2</v>
      </c>
      <c r="H29" s="75">
        <f t="shared" si="0"/>
        <v>73</v>
      </c>
      <c r="I29" s="76"/>
      <c r="J29" s="151"/>
      <c r="K29" s="320"/>
      <c r="L29" s="321"/>
      <c r="M29" s="144"/>
      <c r="N29" s="144"/>
      <c r="O29" s="144"/>
      <c r="P29" s="144"/>
      <c r="Q29" s="321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381">
        <v>53</v>
      </c>
      <c r="AC29" s="654">
        <v>20</v>
      </c>
      <c r="AD29" s="70"/>
    </row>
    <row r="30" spans="1:30" s="25" customFormat="1" ht="39" customHeight="1" x14ac:dyDescent="0.25">
      <c r="A30" s="468" t="s">
        <v>150</v>
      </c>
      <c r="B30" s="469" t="s">
        <v>151</v>
      </c>
      <c r="C30" s="389">
        <v>38636</v>
      </c>
      <c r="D30" s="400" t="s">
        <v>21</v>
      </c>
      <c r="E30" s="119">
        <v>7</v>
      </c>
      <c r="F30" s="73">
        <v>0</v>
      </c>
      <c r="G30" s="74">
        <v>4</v>
      </c>
      <c r="H30" s="75">
        <f t="shared" si="0"/>
        <v>59</v>
      </c>
      <c r="I30" s="76"/>
      <c r="J30" s="137"/>
      <c r="K30" s="390">
        <v>0</v>
      </c>
      <c r="L30" s="385">
        <v>0</v>
      </c>
      <c r="M30" s="383">
        <v>0</v>
      </c>
      <c r="N30" s="144"/>
      <c r="O30" s="382">
        <v>1</v>
      </c>
      <c r="P30" s="144"/>
      <c r="Q30" s="321"/>
      <c r="R30" s="382">
        <v>1</v>
      </c>
      <c r="S30" s="144"/>
      <c r="T30" s="144"/>
      <c r="U30" s="144"/>
      <c r="V30" s="144"/>
      <c r="W30" s="382">
        <v>23</v>
      </c>
      <c r="X30" s="382">
        <v>34</v>
      </c>
      <c r="Y30" s="144"/>
      <c r="Z30" s="144"/>
      <c r="AA30" s="144"/>
      <c r="AB30" s="144"/>
      <c r="AC30" s="324"/>
      <c r="AD30" s="70"/>
    </row>
    <row r="31" spans="1:30" s="25" customFormat="1" ht="39" customHeight="1" x14ac:dyDescent="0.25">
      <c r="A31" s="468" t="s">
        <v>144</v>
      </c>
      <c r="B31" s="469" t="s">
        <v>145</v>
      </c>
      <c r="C31" s="389">
        <v>38491</v>
      </c>
      <c r="D31" s="400" t="s">
        <v>20</v>
      </c>
      <c r="E31" s="119">
        <v>4</v>
      </c>
      <c r="F31" s="73">
        <v>0</v>
      </c>
      <c r="G31" s="74">
        <v>3</v>
      </c>
      <c r="H31" s="75">
        <f t="shared" si="0"/>
        <v>53</v>
      </c>
      <c r="I31" s="76"/>
      <c r="J31" s="137"/>
      <c r="K31" s="320"/>
      <c r="L31" s="379">
        <v>6</v>
      </c>
      <c r="M31" s="144"/>
      <c r="N31" s="144"/>
      <c r="O31" s="144"/>
      <c r="P31" s="144"/>
      <c r="Q31" s="379">
        <v>26</v>
      </c>
      <c r="R31" s="383">
        <v>0</v>
      </c>
      <c r="S31" s="144"/>
      <c r="T31" s="144"/>
      <c r="U31" s="144"/>
      <c r="V31" s="144"/>
      <c r="W31" s="382">
        <v>21</v>
      </c>
      <c r="X31" s="144"/>
      <c r="Y31" s="144"/>
      <c r="Z31" s="144"/>
      <c r="AA31" s="144"/>
      <c r="AB31" s="144"/>
      <c r="AC31" s="324"/>
      <c r="AD31" s="70"/>
    </row>
    <row r="32" spans="1:30" s="25" customFormat="1" ht="39" customHeight="1" x14ac:dyDescent="0.25">
      <c r="A32" s="468" t="s">
        <v>142</v>
      </c>
      <c r="B32" s="469" t="s">
        <v>143</v>
      </c>
      <c r="C32" s="389">
        <v>38488</v>
      </c>
      <c r="D32" s="400" t="s">
        <v>20</v>
      </c>
      <c r="E32" s="119">
        <v>4</v>
      </c>
      <c r="F32" s="73">
        <v>0</v>
      </c>
      <c r="G32" s="74">
        <v>2</v>
      </c>
      <c r="H32" s="75">
        <f t="shared" si="0"/>
        <v>35</v>
      </c>
      <c r="I32" s="76"/>
      <c r="J32" s="137"/>
      <c r="K32" s="320"/>
      <c r="L32" s="321"/>
      <c r="M32" s="144"/>
      <c r="N32" s="144"/>
      <c r="O32" s="144"/>
      <c r="P32" s="144"/>
      <c r="Q32" s="321"/>
      <c r="R32" s="144"/>
      <c r="S32" s="144"/>
      <c r="T32" s="383">
        <v>0</v>
      </c>
      <c r="U32" s="144"/>
      <c r="V32" s="144"/>
      <c r="W32" s="383">
        <v>0</v>
      </c>
      <c r="X32" s="382">
        <v>34</v>
      </c>
      <c r="Y32" s="144"/>
      <c r="Z32" s="144"/>
      <c r="AA32" s="382">
        <v>1</v>
      </c>
      <c r="AB32" s="144"/>
      <c r="AC32" s="324"/>
      <c r="AD32" s="70"/>
    </row>
    <row r="33" spans="1:34" s="25" customFormat="1" ht="39" customHeight="1" x14ac:dyDescent="0.25">
      <c r="A33" s="472" t="s">
        <v>271</v>
      </c>
      <c r="B33" s="469" t="s">
        <v>272</v>
      </c>
      <c r="C33" s="389">
        <v>38097</v>
      </c>
      <c r="D33" s="400" t="s">
        <v>20</v>
      </c>
      <c r="E33" s="119">
        <v>1</v>
      </c>
      <c r="F33" s="73">
        <v>0</v>
      </c>
      <c r="G33" s="74">
        <v>1</v>
      </c>
      <c r="H33" s="75">
        <f t="shared" si="0"/>
        <v>34</v>
      </c>
      <c r="I33" s="76"/>
      <c r="J33" s="137"/>
      <c r="K33" s="320"/>
      <c r="L33" s="321"/>
      <c r="M33" s="144"/>
      <c r="N33" s="144"/>
      <c r="O33" s="144"/>
      <c r="P33" s="144"/>
      <c r="Q33" s="321"/>
      <c r="R33" s="144"/>
      <c r="S33" s="144"/>
      <c r="T33" s="144"/>
      <c r="U33" s="144"/>
      <c r="V33" s="144"/>
      <c r="W33" s="144"/>
      <c r="X33" s="382">
        <v>34</v>
      </c>
      <c r="Y33" s="144"/>
      <c r="Z33" s="144"/>
      <c r="AA33" s="144"/>
      <c r="AB33" s="144"/>
      <c r="AC33" s="324"/>
      <c r="AD33" s="70"/>
    </row>
    <row r="34" spans="1:34" s="25" customFormat="1" ht="39" customHeight="1" x14ac:dyDescent="0.25">
      <c r="A34" s="62" t="s">
        <v>273</v>
      </c>
      <c r="B34" s="63" t="s">
        <v>28</v>
      </c>
      <c r="C34" s="477">
        <v>39031</v>
      </c>
      <c r="D34" s="401" t="s">
        <v>19</v>
      </c>
      <c r="E34" s="403">
        <v>1</v>
      </c>
      <c r="F34" s="84">
        <v>0</v>
      </c>
      <c r="G34" s="82">
        <v>1</v>
      </c>
      <c r="H34" s="75">
        <f t="shared" si="0"/>
        <v>34</v>
      </c>
      <c r="I34" s="76"/>
      <c r="J34" s="151"/>
      <c r="K34" s="320"/>
      <c r="L34" s="321"/>
      <c r="M34" s="144"/>
      <c r="N34" s="144"/>
      <c r="O34" s="144"/>
      <c r="P34" s="144"/>
      <c r="Q34" s="321"/>
      <c r="R34" s="144"/>
      <c r="S34" s="144"/>
      <c r="T34" s="144"/>
      <c r="U34" s="144"/>
      <c r="V34" s="144"/>
      <c r="W34" s="144"/>
      <c r="X34" s="382">
        <v>34</v>
      </c>
      <c r="Y34" s="144"/>
      <c r="Z34" s="144"/>
      <c r="AA34" s="144"/>
      <c r="AB34" s="144"/>
      <c r="AC34" s="324"/>
      <c r="AD34" s="70"/>
    </row>
    <row r="35" spans="1:34" s="25" customFormat="1" ht="39" customHeight="1" x14ac:dyDescent="0.25">
      <c r="A35" s="62" t="s">
        <v>274</v>
      </c>
      <c r="B35" s="63" t="s">
        <v>275</v>
      </c>
      <c r="C35" s="477">
        <v>38197</v>
      </c>
      <c r="D35" s="400" t="s">
        <v>20</v>
      </c>
      <c r="E35" s="119">
        <v>1</v>
      </c>
      <c r="F35" s="73">
        <v>0</v>
      </c>
      <c r="G35" s="74">
        <v>1</v>
      </c>
      <c r="H35" s="75">
        <f t="shared" si="0"/>
        <v>34</v>
      </c>
      <c r="I35" s="76"/>
      <c r="J35" s="137"/>
      <c r="K35" s="320"/>
      <c r="L35" s="321"/>
      <c r="M35" s="144"/>
      <c r="N35" s="144"/>
      <c r="O35" s="144"/>
      <c r="P35" s="144"/>
      <c r="Q35" s="321"/>
      <c r="R35" s="144"/>
      <c r="S35" s="144"/>
      <c r="T35" s="144"/>
      <c r="U35" s="144"/>
      <c r="V35" s="144"/>
      <c r="W35" s="462"/>
      <c r="X35" s="382">
        <v>34</v>
      </c>
      <c r="Y35" s="144"/>
      <c r="Z35" s="144"/>
      <c r="AA35" s="144"/>
      <c r="AB35" s="144"/>
      <c r="AC35" s="324"/>
      <c r="AD35" s="70"/>
    </row>
    <row r="36" spans="1:34" s="25" customFormat="1" ht="39" customHeight="1" x14ac:dyDescent="0.25">
      <c r="A36" s="473" t="s">
        <v>34</v>
      </c>
      <c r="B36" s="474" t="s">
        <v>35</v>
      </c>
      <c r="C36" s="458">
        <v>38965</v>
      </c>
      <c r="D36" s="459" t="s">
        <v>19</v>
      </c>
      <c r="E36" s="460">
        <v>1</v>
      </c>
      <c r="F36" s="345">
        <v>0</v>
      </c>
      <c r="G36" s="346">
        <v>1</v>
      </c>
      <c r="H36" s="75">
        <f t="shared" si="0"/>
        <v>10</v>
      </c>
      <c r="I36" s="776"/>
      <c r="J36" s="461"/>
      <c r="K36" s="347"/>
      <c r="L36" s="348"/>
      <c r="M36" s="349"/>
      <c r="N36" s="349"/>
      <c r="O36" s="349"/>
      <c r="P36" s="349"/>
      <c r="Q36" s="348"/>
      <c r="R36" s="450">
        <v>10</v>
      </c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577"/>
      <c r="AD36" s="70"/>
    </row>
    <row r="37" spans="1:34" s="25" customFormat="1" ht="39" customHeight="1" thickBot="1" x14ac:dyDescent="0.3">
      <c r="A37" s="475" t="s">
        <v>268</v>
      </c>
      <c r="B37" s="476" t="s">
        <v>269</v>
      </c>
      <c r="C37" s="457">
        <v>38448</v>
      </c>
      <c r="D37" s="402" t="s">
        <v>19</v>
      </c>
      <c r="E37" s="120">
        <v>1</v>
      </c>
      <c r="F37" s="86">
        <v>0</v>
      </c>
      <c r="G37" s="87">
        <v>0</v>
      </c>
      <c r="H37" s="88">
        <f t="shared" si="0"/>
        <v>0</v>
      </c>
      <c r="I37" s="89"/>
      <c r="J37" s="138"/>
      <c r="K37" s="325"/>
      <c r="L37" s="326"/>
      <c r="M37" s="146"/>
      <c r="N37" s="146"/>
      <c r="O37" s="146"/>
      <c r="P37" s="146"/>
      <c r="Q37" s="326"/>
      <c r="R37" s="146"/>
      <c r="S37" s="146"/>
      <c r="T37" s="146"/>
      <c r="U37" s="146"/>
      <c r="V37" s="146"/>
      <c r="W37" s="463">
        <v>0</v>
      </c>
      <c r="X37" s="146"/>
      <c r="Y37" s="146"/>
      <c r="Z37" s="146"/>
      <c r="AA37" s="146"/>
      <c r="AB37" s="146"/>
      <c r="AC37" s="339"/>
      <c r="AD37" s="70"/>
    </row>
    <row r="38" spans="1:34" s="9" customFormat="1" ht="35.1" customHeight="1" thickBot="1" x14ac:dyDescent="0.45">
      <c r="A38" s="1025" t="s">
        <v>2</v>
      </c>
      <c r="B38" s="1026"/>
      <c r="C38" s="1026"/>
      <c r="D38" s="1026"/>
      <c r="E38" s="1026"/>
      <c r="F38" s="1026"/>
      <c r="G38" s="1027"/>
      <c r="H38" s="32">
        <v>18</v>
      </c>
      <c r="I38" s="55"/>
      <c r="J38" s="147"/>
      <c r="K38" s="148"/>
      <c r="L38" s="37"/>
      <c r="M38" s="37"/>
      <c r="N38" s="37"/>
      <c r="O38" s="37"/>
      <c r="P38" s="37"/>
      <c r="Q38" s="37"/>
      <c r="R38" s="37"/>
      <c r="S38" s="149"/>
      <c r="T38" s="37"/>
      <c r="U38" s="37"/>
      <c r="V38" s="37"/>
      <c r="W38" s="37"/>
      <c r="X38" s="37"/>
      <c r="Y38" s="37"/>
      <c r="Z38" s="37"/>
      <c r="AA38" s="150">
        <v>18</v>
      </c>
      <c r="AB38" s="153"/>
      <c r="AC38" s="126"/>
    </row>
    <row r="39" spans="1:34" s="8" customFormat="1" ht="35.1" customHeight="1" thickBot="1" x14ac:dyDescent="0.45">
      <c r="A39" s="1028" t="s">
        <v>25</v>
      </c>
      <c r="B39" s="1029"/>
      <c r="C39" s="1029"/>
      <c r="D39" s="1029"/>
      <c r="E39" s="1029"/>
      <c r="F39" s="1029"/>
      <c r="G39" s="1030"/>
      <c r="H39" s="35"/>
      <c r="I39" s="57">
        <v>2</v>
      </c>
      <c r="J39" s="121"/>
      <c r="K39" s="124"/>
      <c r="L39" s="91"/>
      <c r="M39" s="34"/>
      <c r="N39" s="34"/>
      <c r="O39" s="34"/>
      <c r="P39" s="34"/>
      <c r="Q39" s="91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154"/>
      <c r="AC39" s="92"/>
    </row>
    <row r="40" spans="1:34" s="8" customFormat="1" ht="35.1" customHeight="1" thickBot="1" x14ac:dyDescent="0.45">
      <c r="A40" s="1028" t="s">
        <v>42</v>
      </c>
      <c r="B40" s="1029"/>
      <c r="C40" s="1029"/>
      <c r="D40" s="1029"/>
      <c r="E40" s="1029"/>
      <c r="F40" s="1029"/>
      <c r="G40" s="1030"/>
      <c r="H40" s="38"/>
      <c r="I40" s="59">
        <v>6</v>
      </c>
      <c r="J40" s="122"/>
      <c r="K40" s="134"/>
      <c r="L40" s="142"/>
      <c r="M40" s="42"/>
      <c r="N40" s="42"/>
      <c r="O40" s="42"/>
      <c r="P40" s="42"/>
      <c r="Q40" s="1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155"/>
      <c r="AC40" s="778"/>
    </row>
    <row r="41" spans="1:34" ht="35.1" customHeight="1" x14ac:dyDescent="0.4">
      <c r="C41" s="942" t="s">
        <v>1</v>
      </c>
      <c r="D41" s="944"/>
      <c r="E41" s="478"/>
      <c r="F41" s="478"/>
      <c r="G41" s="478"/>
      <c r="H41" s="285" t="e">
        <f>SUM(H6:H40)</f>
        <v>#VALUE!</v>
      </c>
      <c r="I41" s="7"/>
      <c r="J41" s="948" t="s">
        <v>0</v>
      </c>
      <c r="K41" s="949"/>
      <c r="L41" s="949"/>
      <c r="M41" s="949"/>
      <c r="N41" s="949"/>
      <c r="O41" s="949"/>
      <c r="P41" s="949"/>
      <c r="Q41" s="949"/>
      <c r="R41" s="949"/>
      <c r="S41" s="949"/>
      <c r="T41" s="949"/>
      <c r="U41" s="949"/>
      <c r="V41" s="949"/>
      <c r="W41" s="950"/>
      <c r="X41" s="123"/>
      <c r="Y41" s="1031" t="s">
        <v>40</v>
      </c>
      <c r="Z41" s="1032"/>
      <c r="AA41" s="1032"/>
      <c r="AB41" s="1032"/>
      <c r="AC41" s="1032"/>
    </row>
    <row r="42" spans="1:34" ht="35.1" customHeight="1" thickBot="1" x14ac:dyDescent="0.45">
      <c r="C42" s="945"/>
      <c r="D42" s="947"/>
      <c r="E42" s="478"/>
      <c r="F42" s="478"/>
      <c r="G42" s="478"/>
      <c r="H42" s="286"/>
      <c r="J42" s="951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3"/>
      <c r="Y42" s="1033"/>
      <c r="Z42" s="1034"/>
      <c r="AA42" s="1034"/>
      <c r="AB42" s="1034"/>
      <c r="AC42" s="1034"/>
    </row>
    <row r="43" spans="1:34" ht="24.95" customHeight="1" x14ac:dyDescent="0.35"/>
    <row r="44" spans="1:34" ht="24.95" customHeight="1" x14ac:dyDescent="0.35"/>
    <row r="45" spans="1:34" ht="24.95" customHeight="1" x14ac:dyDescent="0.35"/>
    <row r="46" spans="1:34" ht="24.95" customHeight="1" x14ac:dyDescent="0.35"/>
    <row r="47" spans="1:34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6" customFormat="1" ht="24.95" customHeight="1" x14ac:dyDescent="0.35">
      <c r="A72" s="23"/>
      <c r="B72" s="23"/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4"/>
      <c r="R72" s="1"/>
      <c r="S72" s="3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6" customFormat="1" ht="24.95" customHeight="1" x14ac:dyDescent="0.35">
      <c r="A73" s="23"/>
      <c r="B73" s="23"/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4"/>
      <c r="R73" s="1"/>
      <c r="S73" s="3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6" customFormat="1" ht="24.95" customHeight="1" x14ac:dyDescent="0.35">
      <c r="A74" s="23"/>
      <c r="B74" s="23"/>
      <c r="C74" s="19"/>
      <c r="D74" s="5"/>
      <c r="E74" s="5"/>
      <c r="F74" s="5"/>
      <c r="G74" s="5"/>
      <c r="H74" s="5"/>
      <c r="I74" s="5"/>
      <c r="J74" s="5"/>
      <c r="K74" s="4"/>
      <c r="L74" s="4"/>
      <c r="M74" s="1"/>
      <c r="N74" s="3"/>
      <c r="O74" s="1"/>
      <c r="P74" s="1"/>
      <c r="Q74" s="4"/>
      <c r="R74" s="1"/>
      <c r="S74" s="3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</sheetData>
  <sortState ref="A6:AD37">
    <sortCondition descending="1" ref="H6:H37"/>
  </sortState>
  <mergeCells count="19">
    <mergeCell ref="C41:D42"/>
    <mergeCell ref="J41:W42"/>
    <mergeCell ref="J3:J4"/>
    <mergeCell ref="A38:G38"/>
    <mergeCell ref="A39:G39"/>
    <mergeCell ref="A40:G40"/>
    <mergeCell ref="Y41:AC42"/>
    <mergeCell ref="A1:AC1"/>
    <mergeCell ref="A2:AC2"/>
    <mergeCell ref="A3:B5"/>
    <mergeCell ref="C3:C5"/>
    <mergeCell ref="D3:D5"/>
    <mergeCell ref="H3:H4"/>
    <mergeCell ref="I3:I4"/>
    <mergeCell ref="K3:AC3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C73"/>
  <sheetViews>
    <sheetView zoomScale="55" zoomScaleNormal="55" zoomScaleSheetLayoutView="85" workbookViewId="0">
      <selection activeCell="AE12" sqref="AE12"/>
    </sheetView>
  </sheetViews>
  <sheetFormatPr defaultRowHeight="23.25" x14ac:dyDescent="0.35"/>
  <cols>
    <col min="1" max="1" width="31" style="6" customWidth="1"/>
    <col min="2" max="2" width="22.140625" style="6" customWidth="1"/>
    <col min="3" max="3" width="16.140625" style="19" customWidth="1"/>
    <col min="4" max="4" width="16.7109375" style="5" bestFit="1" customWidth="1"/>
    <col min="5" max="7" width="7.7109375" style="5" customWidth="1"/>
    <col min="8" max="8" width="11.42578125" style="5" customWidth="1"/>
    <col min="9" max="10" width="7.7109375" style="5" customWidth="1"/>
    <col min="11" max="12" width="5.42578125" style="4" customWidth="1"/>
    <col min="13" max="13" width="5.42578125" style="1" customWidth="1"/>
    <col min="14" max="14" width="5.42578125" style="3" customWidth="1"/>
    <col min="15" max="17" width="5.42578125" style="1" customWidth="1"/>
    <col min="18" max="18" width="5.42578125" style="4" customWidth="1"/>
    <col min="19" max="19" width="5.42578125" style="1" customWidth="1"/>
    <col min="20" max="20" width="5.42578125" style="3" customWidth="1"/>
    <col min="21" max="23" width="5.42578125" style="1" customWidth="1"/>
    <col min="24" max="24" width="5.140625" style="15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463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21.75" customHeight="1" thickBot="1" x14ac:dyDescent="0.4">
      <c r="A3" s="918" t="s">
        <v>18</v>
      </c>
      <c r="B3" s="919"/>
      <c r="C3" s="1044" t="s">
        <v>17</v>
      </c>
      <c r="D3" s="104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27"/>
    </row>
    <row r="4" spans="1:25" s="11" customFormat="1" ht="154.5" customHeight="1" thickBot="1" x14ac:dyDescent="0.3">
      <c r="A4" s="920"/>
      <c r="B4" s="921"/>
      <c r="C4" s="1045"/>
      <c r="D4" s="1048"/>
      <c r="E4" s="1008"/>
      <c r="F4" s="1010"/>
      <c r="G4" s="1011"/>
      <c r="H4" s="1023"/>
      <c r="I4" s="1024"/>
      <c r="J4" s="1005"/>
      <c r="K4" s="93" t="s">
        <v>363</v>
      </c>
      <c r="L4" s="14" t="s">
        <v>364</v>
      </c>
      <c r="M4" s="13" t="s">
        <v>247</v>
      </c>
      <c r="N4" s="13" t="s">
        <v>365</v>
      </c>
      <c r="O4" s="13" t="s">
        <v>366</v>
      </c>
      <c r="P4" s="13" t="s">
        <v>307</v>
      </c>
      <c r="Q4" s="13" t="s">
        <v>367</v>
      </c>
      <c r="R4" s="14" t="s">
        <v>368</v>
      </c>
      <c r="S4" s="14" t="s">
        <v>374</v>
      </c>
      <c r="T4" s="14" t="s">
        <v>99</v>
      </c>
      <c r="U4" s="13" t="s">
        <v>400</v>
      </c>
      <c r="V4" s="528" t="s">
        <v>401</v>
      </c>
      <c r="W4" s="12"/>
      <c r="X4" s="16"/>
    </row>
    <row r="5" spans="1:25" s="10" customFormat="1" ht="39" customHeight="1" thickBot="1" x14ac:dyDescent="0.3">
      <c r="A5" s="922"/>
      <c r="B5" s="923"/>
      <c r="C5" s="1046"/>
      <c r="D5" s="1049"/>
      <c r="E5" s="939" t="s">
        <v>447</v>
      </c>
      <c r="F5" s="940"/>
      <c r="G5" s="941"/>
      <c r="H5" s="46">
        <v>840</v>
      </c>
      <c r="I5" s="43">
        <v>56</v>
      </c>
      <c r="J5" s="44">
        <v>8</v>
      </c>
      <c r="K5" s="49" t="s">
        <v>160</v>
      </c>
      <c r="L5" s="50" t="s">
        <v>322</v>
      </c>
      <c r="M5" s="51" t="s">
        <v>170</v>
      </c>
      <c r="N5" s="51" t="s">
        <v>174</v>
      </c>
      <c r="O5" s="52" t="s">
        <v>158</v>
      </c>
      <c r="P5" s="51" t="s">
        <v>397</v>
      </c>
      <c r="Q5" s="143" t="s">
        <v>254</v>
      </c>
      <c r="R5" s="50" t="s">
        <v>174</v>
      </c>
      <c r="S5" s="51" t="s">
        <v>305</v>
      </c>
      <c r="T5" s="51" t="s">
        <v>262</v>
      </c>
      <c r="U5" s="52" t="s">
        <v>154</v>
      </c>
      <c r="V5" s="51" t="s">
        <v>397</v>
      </c>
      <c r="W5" s="136"/>
      <c r="X5" s="17"/>
    </row>
    <row r="6" spans="1:25" s="25" customFormat="1" ht="39" customHeight="1" x14ac:dyDescent="0.25">
      <c r="A6" s="772" t="s">
        <v>209</v>
      </c>
      <c r="B6" s="773" t="s">
        <v>210</v>
      </c>
      <c r="C6" s="104">
        <v>37761</v>
      </c>
      <c r="D6" s="567" t="s">
        <v>19</v>
      </c>
      <c r="E6" s="243">
        <v>12</v>
      </c>
      <c r="F6" s="244">
        <v>12</v>
      </c>
      <c r="G6" s="245">
        <v>12</v>
      </c>
      <c r="H6" s="67">
        <f t="shared" ref="H6:H30" si="0">K6+L6+M6+N6+O6+P6+Q6+R6+S6+T6+U6+V6</f>
        <v>780</v>
      </c>
      <c r="I6" s="255">
        <v>3</v>
      </c>
      <c r="J6" s="256"/>
      <c r="K6" s="525">
        <v>57</v>
      </c>
      <c r="L6" s="572">
        <v>70</v>
      </c>
      <c r="M6" s="527">
        <v>70</v>
      </c>
      <c r="N6" s="527">
        <v>70</v>
      </c>
      <c r="O6" s="527">
        <v>70</v>
      </c>
      <c r="P6" s="527">
        <v>70</v>
      </c>
      <c r="Q6" s="527">
        <v>23</v>
      </c>
      <c r="R6" s="572">
        <v>70</v>
      </c>
      <c r="S6" s="527">
        <v>70</v>
      </c>
      <c r="T6" s="527">
        <v>70</v>
      </c>
      <c r="U6" s="527">
        <v>70</v>
      </c>
      <c r="V6" s="527">
        <v>70</v>
      </c>
      <c r="W6" s="611"/>
      <c r="X6" s="70"/>
      <c r="Y6" s="70"/>
    </row>
    <row r="7" spans="1:25" s="25" customFormat="1" ht="39" customHeight="1" x14ac:dyDescent="0.25">
      <c r="A7" s="655" t="s">
        <v>244</v>
      </c>
      <c r="B7" s="656" t="s">
        <v>245</v>
      </c>
      <c r="C7" s="102">
        <v>37935</v>
      </c>
      <c r="D7" s="71" t="s">
        <v>19</v>
      </c>
      <c r="E7" s="246">
        <v>12</v>
      </c>
      <c r="F7" s="247">
        <v>12</v>
      </c>
      <c r="G7" s="248">
        <v>12</v>
      </c>
      <c r="H7" s="75">
        <f t="shared" si="0"/>
        <v>749</v>
      </c>
      <c r="I7" s="257"/>
      <c r="J7" s="258"/>
      <c r="K7" s="490">
        <v>70</v>
      </c>
      <c r="L7" s="482">
        <v>70</v>
      </c>
      <c r="M7" s="483">
        <v>70</v>
      </c>
      <c r="N7" s="483">
        <v>70</v>
      </c>
      <c r="O7" s="483">
        <v>70</v>
      </c>
      <c r="P7" s="483">
        <v>70</v>
      </c>
      <c r="Q7" s="483">
        <v>23</v>
      </c>
      <c r="R7" s="482">
        <v>26</v>
      </c>
      <c r="S7" s="483">
        <v>70</v>
      </c>
      <c r="T7" s="483">
        <v>70</v>
      </c>
      <c r="U7" s="483">
        <v>70</v>
      </c>
      <c r="V7" s="483">
        <v>70</v>
      </c>
      <c r="W7" s="330"/>
      <c r="X7" s="70"/>
      <c r="Y7" s="70"/>
    </row>
    <row r="8" spans="1:25" s="25" customFormat="1" ht="39" customHeight="1" x14ac:dyDescent="0.25">
      <c r="A8" s="772" t="s">
        <v>227</v>
      </c>
      <c r="B8" s="773" t="s">
        <v>187</v>
      </c>
      <c r="C8" s="102">
        <v>37785</v>
      </c>
      <c r="D8" s="71" t="s">
        <v>21</v>
      </c>
      <c r="E8" s="243">
        <v>12</v>
      </c>
      <c r="F8" s="244">
        <v>12</v>
      </c>
      <c r="G8" s="245">
        <v>12</v>
      </c>
      <c r="H8" s="75">
        <f t="shared" si="0"/>
        <v>735</v>
      </c>
      <c r="I8" s="259">
        <v>19</v>
      </c>
      <c r="J8" s="260"/>
      <c r="K8" s="490">
        <v>70</v>
      </c>
      <c r="L8" s="482">
        <v>70</v>
      </c>
      <c r="M8" s="483">
        <v>70</v>
      </c>
      <c r="N8" s="483">
        <v>42</v>
      </c>
      <c r="O8" s="483">
        <v>56</v>
      </c>
      <c r="P8" s="483">
        <v>70</v>
      </c>
      <c r="Q8" s="483">
        <v>23</v>
      </c>
      <c r="R8" s="482">
        <v>70</v>
      </c>
      <c r="S8" s="483">
        <v>54</v>
      </c>
      <c r="T8" s="483">
        <v>70</v>
      </c>
      <c r="U8" s="483">
        <v>70</v>
      </c>
      <c r="V8" s="483">
        <v>70</v>
      </c>
      <c r="W8" s="330"/>
      <c r="X8" s="70"/>
      <c r="Y8" s="70"/>
    </row>
    <row r="9" spans="1:25" s="25" customFormat="1" ht="39" customHeight="1" x14ac:dyDescent="0.25">
      <c r="A9" s="655" t="s">
        <v>293</v>
      </c>
      <c r="B9" s="656" t="s">
        <v>215</v>
      </c>
      <c r="C9" s="102">
        <v>37669</v>
      </c>
      <c r="D9" s="71" t="s">
        <v>21</v>
      </c>
      <c r="E9" s="246">
        <v>12</v>
      </c>
      <c r="F9" s="247">
        <v>11</v>
      </c>
      <c r="G9" s="248">
        <v>12</v>
      </c>
      <c r="H9" s="75">
        <f t="shared" si="0"/>
        <v>701</v>
      </c>
      <c r="I9" s="257">
        <v>15</v>
      </c>
      <c r="J9" s="258"/>
      <c r="K9" s="490">
        <v>57</v>
      </c>
      <c r="L9" s="488">
        <v>19</v>
      </c>
      <c r="M9" s="483">
        <v>67</v>
      </c>
      <c r="N9" s="483">
        <v>70</v>
      </c>
      <c r="O9" s="483">
        <v>70</v>
      </c>
      <c r="P9" s="483">
        <v>66</v>
      </c>
      <c r="Q9" s="483">
        <v>23</v>
      </c>
      <c r="R9" s="482">
        <v>70</v>
      </c>
      <c r="S9" s="483">
        <v>70</v>
      </c>
      <c r="T9" s="483">
        <v>70</v>
      </c>
      <c r="U9" s="483">
        <v>70</v>
      </c>
      <c r="V9" s="483">
        <v>49</v>
      </c>
      <c r="W9" s="330"/>
      <c r="X9" s="70"/>
      <c r="Y9" s="70"/>
    </row>
    <row r="10" spans="1:25" s="25" customFormat="1" ht="39" customHeight="1" x14ac:dyDescent="0.25">
      <c r="A10" s="772" t="s">
        <v>232</v>
      </c>
      <c r="B10" s="773" t="s">
        <v>233</v>
      </c>
      <c r="C10" s="102">
        <v>37698</v>
      </c>
      <c r="D10" s="71" t="s">
        <v>396</v>
      </c>
      <c r="E10" s="243">
        <v>12</v>
      </c>
      <c r="F10" s="244">
        <v>12</v>
      </c>
      <c r="G10" s="245">
        <v>12</v>
      </c>
      <c r="H10" s="75">
        <f t="shared" si="0"/>
        <v>650</v>
      </c>
      <c r="I10" s="259">
        <v>3</v>
      </c>
      <c r="J10" s="260"/>
      <c r="K10" s="490">
        <v>57</v>
      </c>
      <c r="L10" s="482">
        <v>28</v>
      </c>
      <c r="M10" s="483">
        <v>69</v>
      </c>
      <c r="N10" s="483">
        <v>42</v>
      </c>
      <c r="O10" s="483">
        <v>56</v>
      </c>
      <c r="P10" s="483">
        <v>70</v>
      </c>
      <c r="Q10" s="483">
        <v>23</v>
      </c>
      <c r="R10" s="482">
        <v>26</v>
      </c>
      <c r="S10" s="483">
        <v>70</v>
      </c>
      <c r="T10" s="483">
        <v>69</v>
      </c>
      <c r="U10" s="483">
        <v>70</v>
      </c>
      <c r="V10" s="483">
        <v>70</v>
      </c>
      <c r="W10" s="330"/>
      <c r="X10" s="70"/>
      <c r="Y10" s="70"/>
    </row>
    <row r="11" spans="1:25" s="25" customFormat="1" ht="39" customHeight="1" x14ac:dyDescent="0.25">
      <c r="A11" s="655" t="s">
        <v>291</v>
      </c>
      <c r="B11" s="656" t="s">
        <v>292</v>
      </c>
      <c r="C11" s="102">
        <v>37665</v>
      </c>
      <c r="D11" s="71" t="s">
        <v>396</v>
      </c>
      <c r="E11" s="243">
        <v>11</v>
      </c>
      <c r="F11" s="244">
        <v>11</v>
      </c>
      <c r="G11" s="245">
        <v>11</v>
      </c>
      <c r="H11" s="75">
        <f t="shared" si="0"/>
        <v>645</v>
      </c>
      <c r="I11" s="259">
        <v>3</v>
      </c>
      <c r="J11" s="260"/>
      <c r="K11" s="490">
        <v>70</v>
      </c>
      <c r="L11" s="261"/>
      <c r="M11" s="483">
        <v>61</v>
      </c>
      <c r="N11" s="483">
        <v>42</v>
      </c>
      <c r="O11" s="483">
        <v>44</v>
      </c>
      <c r="P11" s="483">
        <v>35</v>
      </c>
      <c r="Q11" s="483">
        <v>70</v>
      </c>
      <c r="R11" s="482">
        <v>70</v>
      </c>
      <c r="S11" s="483">
        <v>48</v>
      </c>
      <c r="T11" s="483">
        <v>65</v>
      </c>
      <c r="U11" s="483">
        <v>70</v>
      </c>
      <c r="V11" s="483">
        <v>70</v>
      </c>
      <c r="W11" s="330"/>
      <c r="X11" s="70"/>
      <c r="Y11" s="70"/>
    </row>
    <row r="12" spans="1:25" s="25" customFormat="1" ht="39" customHeight="1" x14ac:dyDescent="0.25">
      <c r="A12" s="655" t="s">
        <v>225</v>
      </c>
      <c r="B12" s="656" t="s">
        <v>226</v>
      </c>
      <c r="C12" s="102">
        <v>37672</v>
      </c>
      <c r="D12" s="71" t="s">
        <v>19</v>
      </c>
      <c r="E12" s="243">
        <v>10</v>
      </c>
      <c r="F12" s="244">
        <v>10</v>
      </c>
      <c r="G12" s="245">
        <v>10</v>
      </c>
      <c r="H12" s="75">
        <f t="shared" si="0"/>
        <v>635</v>
      </c>
      <c r="I12" s="259"/>
      <c r="J12" s="260"/>
      <c r="K12" s="490">
        <v>70</v>
      </c>
      <c r="L12" s="482">
        <v>70</v>
      </c>
      <c r="M12" s="483">
        <v>70</v>
      </c>
      <c r="N12" s="329"/>
      <c r="O12" s="483">
        <v>70</v>
      </c>
      <c r="P12" s="483">
        <v>58</v>
      </c>
      <c r="Q12" s="329"/>
      <c r="R12" s="482">
        <v>70</v>
      </c>
      <c r="S12" s="483">
        <v>38</v>
      </c>
      <c r="T12" s="483">
        <v>70</v>
      </c>
      <c r="U12" s="483">
        <v>70</v>
      </c>
      <c r="V12" s="483">
        <v>49</v>
      </c>
      <c r="W12" s="330"/>
      <c r="X12" s="70"/>
      <c r="Y12" s="70"/>
    </row>
    <row r="13" spans="1:25" s="25" customFormat="1" ht="39" customHeight="1" x14ac:dyDescent="0.25">
      <c r="A13" s="772" t="s">
        <v>207</v>
      </c>
      <c r="B13" s="773" t="s">
        <v>208</v>
      </c>
      <c r="C13" s="105">
        <v>37732</v>
      </c>
      <c r="D13" s="71" t="s">
        <v>22</v>
      </c>
      <c r="E13" s="243">
        <v>10</v>
      </c>
      <c r="F13" s="244">
        <v>9</v>
      </c>
      <c r="G13" s="245">
        <v>9</v>
      </c>
      <c r="H13" s="75">
        <f t="shared" si="0"/>
        <v>630</v>
      </c>
      <c r="I13" s="259"/>
      <c r="J13" s="260">
        <v>8</v>
      </c>
      <c r="K13" s="490">
        <v>70</v>
      </c>
      <c r="L13" s="485">
        <v>0</v>
      </c>
      <c r="M13" s="483">
        <v>70</v>
      </c>
      <c r="N13" s="483">
        <v>70</v>
      </c>
      <c r="O13" s="483">
        <v>70</v>
      </c>
      <c r="P13" s="483">
        <v>70</v>
      </c>
      <c r="Q13" s="329"/>
      <c r="R13" s="261"/>
      <c r="S13" s="483">
        <v>70</v>
      </c>
      <c r="T13" s="483">
        <v>70</v>
      </c>
      <c r="U13" s="483">
        <v>70</v>
      </c>
      <c r="V13" s="483">
        <v>70</v>
      </c>
      <c r="W13" s="330"/>
      <c r="X13" s="70"/>
      <c r="Y13" s="70"/>
    </row>
    <row r="14" spans="1:25" s="25" customFormat="1" ht="39" customHeight="1" x14ac:dyDescent="0.25">
      <c r="A14" s="655" t="s">
        <v>384</v>
      </c>
      <c r="B14" s="656" t="s">
        <v>23</v>
      </c>
      <c r="C14" s="102">
        <v>37622</v>
      </c>
      <c r="D14" s="71" t="s">
        <v>396</v>
      </c>
      <c r="E14" s="243">
        <v>10</v>
      </c>
      <c r="F14" s="244">
        <v>10</v>
      </c>
      <c r="G14" s="245">
        <v>10</v>
      </c>
      <c r="H14" s="75">
        <f t="shared" si="0"/>
        <v>629</v>
      </c>
      <c r="I14" s="259">
        <v>1</v>
      </c>
      <c r="J14" s="260"/>
      <c r="K14" s="328"/>
      <c r="L14" s="482">
        <v>51</v>
      </c>
      <c r="M14" s="483">
        <v>70</v>
      </c>
      <c r="N14" s="329"/>
      <c r="O14" s="483">
        <v>65</v>
      </c>
      <c r="P14" s="483">
        <v>70</v>
      </c>
      <c r="Q14" s="483">
        <v>70</v>
      </c>
      <c r="R14" s="482">
        <v>26</v>
      </c>
      <c r="S14" s="483">
        <v>67</v>
      </c>
      <c r="T14" s="483">
        <v>70</v>
      </c>
      <c r="U14" s="483">
        <v>70</v>
      </c>
      <c r="V14" s="483">
        <v>70</v>
      </c>
      <c r="W14" s="330"/>
      <c r="X14" s="70"/>
      <c r="Y14" s="70"/>
    </row>
    <row r="15" spans="1:25" s="25" customFormat="1" ht="39" customHeight="1" x14ac:dyDescent="0.25">
      <c r="A15" s="655" t="s">
        <v>382</v>
      </c>
      <c r="B15" s="656" t="s">
        <v>383</v>
      </c>
      <c r="C15" s="102">
        <v>37842</v>
      </c>
      <c r="D15" s="71" t="s">
        <v>19</v>
      </c>
      <c r="E15" s="243">
        <v>12</v>
      </c>
      <c r="F15" s="244">
        <v>9</v>
      </c>
      <c r="G15" s="245">
        <v>12</v>
      </c>
      <c r="H15" s="75">
        <f t="shared" si="0"/>
        <v>562</v>
      </c>
      <c r="I15" s="259"/>
      <c r="J15" s="260"/>
      <c r="K15" s="492">
        <v>13</v>
      </c>
      <c r="L15" s="488">
        <v>19</v>
      </c>
      <c r="M15" s="487">
        <v>6</v>
      </c>
      <c r="N15" s="483">
        <v>70</v>
      </c>
      <c r="O15" s="483">
        <v>70</v>
      </c>
      <c r="P15" s="483">
        <v>53</v>
      </c>
      <c r="Q15" s="483">
        <v>70</v>
      </c>
      <c r="R15" s="482">
        <v>26</v>
      </c>
      <c r="S15" s="483">
        <v>46</v>
      </c>
      <c r="T15" s="483">
        <v>70</v>
      </c>
      <c r="U15" s="483">
        <v>70</v>
      </c>
      <c r="V15" s="483">
        <v>49</v>
      </c>
      <c r="W15" s="330"/>
      <c r="X15" s="70"/>
      <c r="Y15" s="70"/>
    </row>
    <row r="16" spans="1:25" s="25" customFormat="1" ht="39" customHeight="1" x14ac:dyDescent="0.25">
      <c r="A16" s="772" t="s">
        <v>391</v>
      </c>
      <c r="B16" s="773" t="s">
        <v>352</v>
      </c>
      <c r="C16" s="102">
        <v>37724</v>
      </c>
      <c r="D16" s="71" t="s">
        <v>19</v>
      </c>
      <c r="E16" s="243">
        <v>6</v>
      </c>
      <c r="F16" s="244">
        <v>6</v>
      </c>
      <c r="G16" s="245">
        <v>6</v>
      </c>
      <c r="H16" s="75">
        <f t="shared" si="0"/>
        <v>414</v>
      </c>
      <c r="I16" s="259">
        <v>1</v>
      </c>
      <c r="J16" s="260"/>
      <c r="K16" s="328"/>
      <c r="L16" s="261"/>
      <c r="M16" s="329"/>
      <c r="N16" s="329"/>
      <c r="O16" s="329"/>
      <c r="P16" s="329"/>
      <c r="Q16" s="483">
        <v>70</v>
      </c>
      <c r="R16" s="482">
        <v>70</v>
      </c>
      <c r="S16" s="482">
        <v>70</v>
      </c>
      <c r="T16" s="483">
        <v>70</v>
      </c>
      <c r="U16" s="483">
        <v>64</v>
      </c>
      <c r="V16" s="483">
        <v>70</v>
      </c>
      <c r="W16" s="330"/>
      <c r="X16" s="70"/>
      <c r="Y16" s="70"/>
    </row>
    <row r="17" spans="1:29" s="25" customFormat="1" ht="39" customHeight="1" x14ac:dyDescent="0.25">
      <c r="A17" s="655" t="s">
        <v>289</v>
      </c>
      <c r="B17" s="656" t="s">
        <v>290</v>
      </c>
      <c r="C17" s="102">
        <v>37928</v>
      </c>
      <c r="D17" s="71" t="s">
        <v>19</v>
      </c>
      <c r="E17" s="243">
        <v>9</v>
      </c>
      <c r="F17" s="244">
        <v>4</v>
      </c>
      <c r="G17" s="245">
        <v>8</v>
      </c>
      <c r="H17" s="75">
        <f t="shared" si="0"/>
        <v>335</v>
      </c>
      <c r="I17" s="259"/>
      <c r="J17" s="260"/>
      <c r="K17" s="490">
        <v>70</v>
      </c>
      <c r="L17" s="261"/>
      <c r="M17" s="483">
        <v>68</v>
      </c>
      <c r="N17" s="329"/>
      <c r="O17" s="483">
        <v>49</v>
      </c>
      <c r="P17" s="483">
        <v>54</v>
      </c>
      <c r="Q17" s="329"/>
      <c r="R17" s="488">
        <v>44</v>
      </c>
      <c r="S17" s="487">
        <v>24</v>
      </c>
      <c r="T17" s="487">
        <v>5</v>
      </c>
      <c r="U17" s="484">
        <v>0</v>
      </c>
      <c r="V17" s="529">
        <v>21</v>
      </c>
      <c r="W17" s="330"/>
      <c r="X17" s="70"/>
      <c r="Y17" s="70"/>
    </row>
    <row r="18" spans="1:29" s="25" customFormat="1" ht="39" customHeight="1" x14ac:dyDescent="0.25">
      <c r="A18" s="655" t="s">
        <v>242</v>
      </c>
      <c r="B18" s="656" t="s">
        <v>243</v>
      </c>
      <c r="C18" s="102">
        <v>37622</v>
      </c>
      <c r="D18" s="71" t="s">
        <v>396</v>
      </c>
      <c r="E18" s="243">
        <v>11</v>
      </c>
      <c r="F18" s="244">
        <v>2</v>
      </c>
      <c r="G18" s="245">
        <v>9</v>
      </c>
      <c r="H18" s="75">
        <f t="shared" si="0"/>
        <v>255</v>
      </c>
      <c r="I18" s="259">
        <v>4</v>
      </c>
      <c r="J18" s="260"/>
      <c r="K18" s="490">
        <v>57</v>
      </c>
      <c r="L18" s="482">
        <v>51</v>
      </c>
      <c r="M18" s="487">
        <v>9</v>
      </c>
      <c r="N18" s="487">
        <v>28</v>
      </c>
      <c r="O18" s="487">
        <v>26</v>
      </c>
      <c r="P18" s="487">
        <v>35</v>
      </c>
      <c r="Q18" s="329"/>
      <c r="R18" s="485">
        <v>0</v>
      </c>
      <c r="S18" s="487">
        <v>22</v>
      </c>
      <c r="T18" s="484">
        <v>0</v>
      </c>
      <c r="U18" s="487">
        <v>6</v>
      </c>
      <c r="V18" s="487">
        <v>21</v>
      </c>
      <c r="W18" s="330"/>
      <c r="X18" s="70"/>
      <c r="Y18" s="70"/>
    </row>
    <row r="19" spans="1:29" s="25" customFormat="1" ht="39" customHeight="1" x14ac:dyDescent="0.25">
      <c r="A19" s="772" t="s">
        <v>238</v>
      </c>
      <c r="B19" s="773" t="s">
        <v>239</v>
      </c>
      <c r="C19" s="103">
        <v>37858</v>
      </c>
      <c r="D19" s="71" t="s">
        <v>19</v>
      </c>
      <c r="E19" s="243">
        <v>10</v>
      </c>
      <c r="F19" s="244">
        <v>3</v>
      </c>
      <c r="G19" s="245">
        <v>7</v>
      </c>
      <c r="H19" s="75">
        <f t="shared" si="0"/>
        <v>219</v>
      </c>
      <c r="I19" s="259"/>
      <c r="J19" s="260"/>
      <c r="K19" s="490">
        <v>36</v>
      </c>
      <c r="L19" s="482">
        <v>51</v>
      </c>
      <c r="M19" s="484">
        <v>0</v>
      </c>
      <c r="N19" s="483">
        <v>70</v>
      </c>
      <c r="O19" s="487">
        <v>5</v>
      </c>
      <c r="P19" s="487">
        <v>12</v>
      </c>
      <c r="Q19" s="329"/>
      <c r="R19" s="488">
        <v>44</v>
      </c>
      <c r="S19" s="484">
        <v>0</v>
      </c>
      <c r="T19" s="487">
        <v>1</v>
      </c>
      <c r="U19" s="484">
        <v>0</v>
      </c>
      <c r="V19" s="329"/>
      <c r="W19" s="330"/>
      <c r="X19" s="70"/>
      <c r="Y19" s="70"/>
    </row>
    <row r="20" spans="1:29" s="25" customFormat="1" ht="39" customHeight="1" x14ac:dyDescent="0.25">
      <c r="A20" s="655" t="s">
        <v>385</v>
      </c>
      <c r="B20" s="656" t="s">
        <v>386</v>
      </c>
      <c r="C20" s="102">
        <v>37881</v>
      </c>
      <c r="D20" s="71" t="s">
        <v>19</v>
      </c>
      <c r="E20" s="243">
        <v>11</v>
      </c>
      <c r="F20" s="244">
        <v>2</v>
      </c>
      <c r="G20" s="245">
        <v>5</v>
      </c>
      <c r="H20" s="75">
        <f t="shared" si="0"/>
        <v>210</v>
      </c>
      <c r="I20" s="259"/>
      <c r="J20" s="260"/>
      <c r="K20" s="492">
        <v>13</v>
      </c>
      <c r="L20" s="485">
        <v>0</v>
      </c>
      <c r="M20" s="483">
        <v>64</v>
      </c>
      <c r="N20" s="484">
        <v>0</v>
      </c>
      <c r="O20" s="487">
        <v>14</v>
      </c>
      <c r="P20" s="487">
        <v>17</v>
      </c>
      <c r="Q20" s="483">
        <v>70</v>
      </c>
      <c r="R20" s="261"/>
      <c r="S20" s="487">
        <v>32</v>
      </c>
      <c r="T20" s="484">
        <v>0</v>
      </c>
      <c r="U20" s="484">
        <v>0</v>
      </c>
      <c r="V20" s="484">
        <v>0</v>
      </c>
      <c r="W20" s="330"/>
      <c r="X20" s="70"/>
      <c r="Y20" s="70"/>
    </row>
    <row r="21" spans="1:29" s="25" customFormat="1" ht="39" customHeight="1" x14ac:dyDescent="0.25">
      <c r="A21" s="655" t="s">
        <v>288</v>
      </c>
      <c r="B21" s="656" t="s">
        <v>24</v>
      </c>
      <c r="C21" s="102">
        <v>37718</v>
      </c>
      <c r="D21" s="71" t="s">
        <v>21</v>
      </c>
      <c r="E21" s="243">
        <v>8</v>
      </c>
      <c r="F21" s="244">
        <v>2</v>
      </c>
      <c r="G21" s="245">
        <v>6</v>
      </c>
      <c r="H21" s="75">
        <f t="shared" si="0"/>
        <v>180</v>
      </c>
      <c r="I21" s="259">
        <v>3</v>
      </c>
      <c r="J21" s="260"/>
      <c r="K21" s="328"/>
      <c r="L21" s="482">
        <v>51</v>
      </c>
      <c r="M21" s="487">
        <v>3</v>
      </c>
      <c r="N21" s="483">
        <v>42</v>
      </c>
      <c r="O21" s="487">
        <v>21</v>
      </c>
      <c r="P21" s="487">
        <v>16</v>
      </c>
      <c r="Q21" s="487">
        <v>47</v>
      </c>
      <c r="R21" s="261"/>
      <c r="S21" s="329"/>
      <c r="T21" s="329"/>
      <c r="U21" s="484">
        <v>0</v>
      </c>
      <c r="V21" s="484">
        <v>0</v>
      </c>
      <c r="W21" s="330"/>
      <c r="X21" s="70"/>
      <c r="Y21" s="70"/>
    </row>
    <row r="22" spans="1:29" s="25" customFormat="1" ht="39" customHeight="1" x14ac:dyDescent="0.25">
      <c r="A22" s="655" t="s">
        <v>138</v>
      </c>
      <c r="B22" s="656" t="s">
        <v>139</v>
      </c>
      <c r="C22" s="102">
        <v>38322</v>
      </c>
      <c r="D22" s="78" t="s">
        <v>396</v>
      </c>
      <c r="E22" s="243">
        <v>5</v>
      </c>
      <c r="F22" s="244">
        <v>0</v>
      </c>
      <c r="G22" s="245">
        <v>5</v>
      </c>
      <c r="H22" s="75">
        <f t="shared" si="0"/>
        <v>172</v>
      </c>
      <c r="I22" s="259">
        <v>1</v>
      </c>
      <c r="J22" s="260"/>
      <c r="K22" s="526">
        <v>34</v>
      </c>
      <c r="L22" s="487">
        <v>42</v>
      </c>
      <c r="M22" s="329"/>
      <c r="N22" s="487">
        <v>28</v>
      </c>
      <c r="O22" s="329"/>
      <c r="P22" s="329"/>
      <c r="Q22" s="487">
        <v>47</v>
      </c>
      <c r="R22" s="329"/>
      <c r="S22" s="329"/>
      <c r="T22" s="329"/>
      <c r="U22" s="329"/>
      <c r="V22" s="487">
        <v>21</v>
      </c>
      <c r="W22" s="330"/>
      <c r="X22" s="70"/>
      <c r="Y22" s="70"/>
    </row>
    <row r="23" spans="1:29" s="25" customFormat="1" ht="39" customHeight="1" x14ac:dyDescent="0.25">
      <c r="A23" s="772" t="s">
        <v>294</v>
      </c>
      <c r="B23" s="773" t="s">
        <v>295</v>
      </c>
      <c r="C23" s="102">
        <v>37690</v>
      </c>
      <c r="D23" s="71" t="s">
        <v>22</v>
      </c>
      <c r="E23" s="243">
        <v>11</v>
      </c>
      <c r="F23" s="244">
        <v>3</v>
      </c>
      <c r="G23" s="245">
        <v>3</v>
      </c>
      <c r="H23" s="75">
        <f t="shared" si="0"/>
        <v>166</v>
      </c>
      <c r="I23" s="259"/>
      <c r="J23" s="260"/>
      <c r="K23" s="493">
        <v>0</v>
      </c>
      <c r="L23" s="482">
        <v>70</v>
      </c>
      <c r="M23" s="484">
        <v>0</v>
      </c>
      <c r="N23" s="484">
        <v>0</v>
      </c>
      <c r="O23" s="484">
        <v>0</v>
      </c>
      <c r="P23" s="484">
        <v>0</v>
      </c>
      <c r="Q23" s="483">
        <v>70</v>
      </c>
      <c r="R23" s="482">
        <v>26</v>
      </c>
      <c r="S23" s="484">
        <v>0</v>
      </c>
      <c r="T23" s="329"/>
      <c r="U23" s="484">
        <v>0</v>
      </c>
      <c r="V23" s="484">
        <v>0</v>
      </c>
      <c r="W23" s="330"/>
      <c r="X23" s="70"/>
      <c r="Y23" s="70"/>
    </row>
    <row r="24" spans="1:29" s="25" customFormat="1" ht="39" customHeight="1" x14ac:dyDescent="0.25">
      <c r="A24" s="774" t="s">
        <v>387</v>
      </c>
      <c r="B24" s="775" t="s">
        <v>388</v>
      </c>
      <c r="C24" s="102">
        <v>37633</v>
      </c>
      <c r="D24" s="71" t="s">
        <v>19</v>
      </c>
      <c r="E24" s="243">
        <v>11</v>
      </c>
      <c r="F24" s="244">
        <v>2</v>
      </c>
      <c r="G24" s="245">
        <v>6</v>
      </c>
      <c r="H24" s="75">
        <f t="shared" si="0"/>
        <v>165</v>
      </c>
      <c r="I24" s="259"/>
      <c r="J24" s="260"/>
      <c r="K24" s="493">
        <v>0</v>
      </c>
      <c r="L24" s="482">
        <v>70</v>
      </c>
      <c r="M24" s="487">
        <v>2</v>
      </c>
      <c r="N24" s="483">
        <v>42</v>
      </c>
      <c r="O24" s="484">
        <v>0</v>
      </c>
      <c r="P24" s="487">
        <v>4</v>
      </c>
      <c r="Q24" s="329"/>
      <c r="R24" s="488">
        <v>44</v>
      </c>
      <c r="S24" s="487">
        <v>3</v>
      </c>
      <c r="T24" s="484">
        <v>0</v>
      </c>
      <c r="U24" s="484">
        <v>0</v>
      </c>
      <c r="V24" s="484">
        <v>0</v>
      </c>
      <c r="W24" s="330"/>
      <c r="X24" s="70"/>
      <c r="Y24" s="70"/>
    </row>
    <row r="25" spans="1:29" s="25" customFormat="1" ht="39" customHeight="1" x14ac:dyDescent="0.25">
      <c r="A25" s="655" t="s">
        <v>389</v>
      </c>
      <c r="B25" s="656" t="s">
        <v>390</v>
      </c>
      <c r="C25" s="102">
        <v>37724</v>
      </c>
      <c r="D25" s="71" t="s">
        <v>19</v>
      </c>
      <c r="E25" s="243">
        <v>6</v>
      </c>
      <c r="F25" s="244">
        <v>0</v>
      </c>
      <c r="G25" s="245">
        <v>4</v>
      </c>
      <c r="H25" s="75">
        <f t="shared" si="0"/>
        <v>108</v>
      </c>
      <c r="I25" s="259"/>
      <c r="J25" s="260"/>
      <c r="K25" s="328"/>
      <c r="L25" s="488">
        <v>19</v>
      </c>
      <c r="M25" s="329"/>
      <c r="N25" s="487">
        <v>28</v>
      </c>
      <c r="O25" s="487">
        <v>14</v>
      </c>
      <c r="P25" s="484">
        <v>0</v>
      </c>
      <c r="Q25" s="487">
        <v>47</v>
      </c>
      <c r="R25" s="485">
        <v>0</v>
      </c>
      <c r="S25" s="329"/>
      <c r="T25" s="329"/>
      <c r="U25" s="329"/>
      <c r="V25" s="329"/>
      <c r="W25" s="330"/>
      <c r="X25" s="70"/>
      <c r="Y25" s="70"/>
    </row>
    <row r="26" spans="1:29" s="25" customFormat="1" ht="39" customHeight="1" x14ac:dyDescent="0.25">
      <c r="A26" s="655" t="s">
        <v>134</v>
      </c>
      <c r="B26" s="656" t="s">
        <v>135</v>
      </c>
      <c r="C26" s="102">
        <v>38293</v>
      </c>
      <c r="D26" s="71" t="s">
        <v>21</v>
      </c>
      <c r="E26" s="246">
        <v>4</v>
      </c>
      <c r="F26" s="247">
        <v>0</v>
      </c>
      <c r="G26" s="248">
        <v>4</v>
      </c>
      <c r="H26" s="75">
        <f t="shared" si="0"/>
        <v>107</v>
      </c>
      <c r="I26" s="257">
        <v>1</v>
      </c>
      <c r="J26" s="258"/>
      <c r="K26" s="492">
        <v>13</v>
      </c>
      <c r="L26" s="488">
        <v>19</v>
      </c>
      <c r="M26" s="329"/>
      <c r="N26" s="487">
        <v>28</v>
      </c>
      <c r="O26" s="329"/>
      <c r="P26" s="329"/>
      <c r="Q26" s="487">
        <v>47</v>
      </c>
      <c r="R26" s="261"/>
      <c r="S26" s="329"/>
      <c r="T26" s="329"/>
      <c r="U26" s="329"/>
      <c r="V26" s="329"/>
      <c r="W26" s="330"/>
      <c r="X26" s="70"/>
      <c r="Y26" s="70"/>
    </row>
    <row r="27" spans="1:29" s="25" customFormat="1" ht="39" customHeight="1" x14ac:dyDescent="0.25">
      <c r="A27" s="655" t="s">
        <v>392</v>
      </c>
      <c r="B27" s="656" t="s">
        <v>393</v>
      </c>
      <c r="C27" s="103">
        <v>38108</v>
      </c>
      <c r="D27" s="78" t="s">
        <v>21</v>
      </c>
      <c r="E27" s="246">
        <v>5</v>
      </c>
      <c r="F27" s="247">
        <v>0</v>
      </c>
      <c r="G27" s="248">
        <v>4</v>
      </c>
      <c r="H27" s="75">
        <f t="shared" si="0"/>
        <v>89</v>
      </c>
      <c r="I27" s="257"/>
      <c r="J27" s="258"/>
      <c r="K27" s="492">
        <v>13</v>
      </c>
      <c r="L27" s="261"/>
      <c r="M27" s="487">
        <v>1</v>
      </c>
      <c r="N27" s="487">
        <v>28</v>
      </c>
      <c r="O27" s="329"/>
      <c r="P27" s="329"/>
      <c r="Q27" s="487">
        <v>47</v>
      </c>
      <c r="R27" s="261"/>
      <c r="S27" s="329"/>
      <c r="T27" s="484">
        <v>0</v>
      </c>
      <c r="U27" s="329"/>
      <c r="V27" s="329"/>
      <c r="W27" s="330"/>
      <c r="X27" s="70"/>
      <c r="Y27" s="70"/>
    </row>
    <row r="28" spans="1:29" s="25" customFormat="1" ht="39" customHeight="1" x14ac:dyDescent="0.25">
      <c r="A28" s="655" t="s">
        <v>394</v>
      </c>
      <c r="B28" s="656" t="s">
        <v>395</v>
      </c>
      <c r="C28" s="103">
        <v>38612</v>
      </c>
      <c r="D28" s="78" t="s">
        <v>22</v>
      </c>
      <c r="E28" s="246">
        <v>3</v>
      </c>
      <c r="F28" s="247">
        <v>0</v>
      </c>
      <c r="G28" s="248">
        <v>1</v>
      </c>
      <c r="H28" s="75">
        <f t="shared" si="0"/>
        <v>44</v>
      </c>
      <c r="I28" s="257"/>
      <c r="J28" s="258"/>
      <c r="K28" s="331"/>
      <c r="L28" s="329"/>
      <c r="M28" s="329"/>
      <c r="N28" s="329"/>
      <c r="O28" s="329"/>
      <c r="P28" s="329"/>
      <c r="Q28" s="484">
        <v>0</v>
      </c>
      <c r="R28" s="487">
        <v>44</v>
      </c>
      <c r="S28" s="329"/>
      <c r="T28" s="484">
        <v>0</v>
      </c>
      <c r="U28" s="329"/>
      <c r="V28" s="329"/>
      <c r="W28" s="330"/>
      <c r="X28" s="70"/>
      <c r="Y28" s="70"/>
    </row>
    <row r="29" spans="1:29" s="25" customFormat="1" ht="39" customHeight="1" x14ac:dyDescent="0.25">
      <c r="A29" s="655" t="s">
        <v>399</v>
      </c>
      <c r="B29" s="656" t="s">
        <v>126</v>
      </c>
      <c r="C29" s="102">
        <v>38230</v>
      </c>
      <c r="D29" s="78" t="s">
        <v>19</v>
      </c>
      <c r="E29" s="246">
        <v>2</v>
      </c>
      <c r="F29" s="247">
        <v>0</v>
      </c>
      <c r="G29" s="248">
        <v>1</v>
      </c>
      <c r="H29" s="75">
        <f t="shared" si="0"/>
        <v>44</v>
      </c>
      <c r="I29" s="257"/>
      <c r="J29" s="258"/>
      <c r="K29" s="328"/>
      <c r="L29" s="261"/>
      <c r="M29" s="329"/>
      <c r="N29" s="329"/>
      <c r="O29" s="329"/>
      <c r="P29" s="329"/>
      <c r="Q29" s="484">
        <v>0</v>
      </c>
      <c r="R29" s="488">
        <v>44</v>
      </c>
      <c r="S29" s="329"/>
      <c r="T29" s="329"/>
      <c r="U29" s="329"/>
      <c r="V29" s="329"/>
      <c r="W29" s="330"/>
      <c r="X29" s="70"/>
      <c r="Y29" s="70"/>
    </row>
    <row r="30" spans="1:29" s="25" customFormat="1" ht="39" customHeight="1" x14ac:dyDescent="0.25">
      <c r="A30" s="655" t="s">
        <v>123</v>
      </c>
      <c r="B30" s="656" t="s">
        <v>124</v>
      </c>
      <c r="C30" s="102">
        <v>38164</v>
      </c>
      <c r="D30" s="78" t="s">
        <v>396</v>
      </c>
      <c r="E30" s="249">
        <v>1</v>
      </c>
      <c r="F30" s="250">
        <v>0</v>
      </c>
      <c r="G30" s="251">
        <v>1</v>
      </c>
      <c r="H30" s="75">
        <f t="shared" si="0"/>
        <v>16</v>
      </c>
      <c r="I30" s="257"/>
      <c r="J30" s="262"/>
      <c r="K30" s="331"/>
      <c r="L30" s="329"/>
      <c r="M30" s="329"/>
      <c r="N30" s="329"/>
      <c r="O30" s="329"/>
      <c r="P30" s="329"/>
      <c r="Q30" s="329"/>
      <c r="R30" s="329"/>
      <c r="S30" s="487">
        <v>16</v>
      </c>
      <c r="T30" s="329"/>
      <c r="U30" s="329"/>
      <c r="V30" s="329"/>
      <c r="W30" s="330"/>
      <c r="X30" s="70"/>
      <c r="Y30" s="70"/>
    </row>
    <row r="31" spans="1:29" s="24" customFormat="1" ht="39" customHeight="1" x14ac:dyDescent="0.35">
      <c r="A31" s="468"/>
      <c r="B31" s="587"/>
      <c r="C31" s="102"/>
      <c r="D31" s="71"/>
      <c r="E31" s="246"/>
      <c r="F31" s="247"/>
      <c r="G31" s="248"/>
      <c r="H31" s="75"/>
      <c r="I31" s="257"/>
      <c r="J31" s="258"/>
      <c r="K31" s="328"/>
      <c r="L31" s="261"/>
      <c r="M31" s="329"/>
      <c r="N31" s="329"/>
      <c r="O31" s="329"/>
      <c r="P31" s="329"/>
      <c r="Q31" s="329"/>
      <c r="R31" s="261"/>
      <c r="S31" s="329"/>
      <c r="T31" s="329"/>
      <c r="U31" s="329"/>
      <c r="V31" s="329"/>
      <c r="W31" s="330"/>
      <c r="X31" s="70"/>
      <c r="Y31" s="70"/>
      <c r="Z31" s="25"/>
      <c r="AA31" s="25"/>
      <c r="AB31" s="25"/>
      <c r="AC31" s="25"/>
    </row>
    <row r="32" spans="1:29" s="25" customFormat="1" ht="39" customHeight="1" x14ac:dyDescent="0.25">
      <c r="A32" s="468"/>
      <c r="B32" s="587"/>
      <c r="C32" s="102"/>
      <c r="D32" s="71"/>
      <c r="E32" s="246"/>
      <c r="F32" s="247"/>
      <c r="G32" s="248"/>
      <c r="H32" s="75"/>
      <c r="I32" s="257"/>
      <c r="J32" s="258"/>
      <c r="K32" s="328"/>
      <c r="L32" s="261"/>
      <c r="M32" s="329"/>
      <c r="N32" s="329"/>
      <c r="O32" s="329"/>
      <c r="P32" s="329"/>
      <c r="Q32" s="329"/>
      <c r="R32" s="261"/>
      <c r="S32" s="329"/>
      <c r="T32" s="329"/>
      <c r="U32" s="329"/>
      <c r="V32" s="329"/>
      <c r="W32" s="330"/>
      <c r="X32" s="70"/>
      <c r="Y32" s="70"/>
    </row>
    <row r="33" spans="1:29" s="25" customFormat="1" ht="39" customHeight="1" x14ac:dyDescent="0.25">
      <c r="A33" s="468"/>
      <c r="B33" s="587"/>
      <c r="C33" s="102"/>
      <c r="D33" s="71"/>
      <c r="E33" s="246"/>
      <c r="F33" s="247"/>
      <c r="G33" s="248"/>
      <c r="H33" s="75"/>
      <c r="I33" s="257"/>
      <c r="J33" s="258"/>
      <c r="K33" s="328"/>
      <c r="L33" s="261"/>
      <c r="M33" s="329"/>
      <c r="N33" s="329"/>
      <c r="O33" s="329"/>
      <c r="P33" s="329"/>
      <c r="Q33" s="329"/>
      <c r="R33" s="261"/>
      <c r="S33" s="329"/>
      <c r="T33" s="329"/>
      <c r="U33" s="329"/>
      <c r="V33" s="329"/>
      <c r="W33" s="330"/>
      <c r="X33" s="70"/>
      <c r="Y33" s="70"/>
    </row>
    <row r="34" spans="1:29" s="25" customFormat="1" ht="39" customHeight="1" x14ac:dyDescent="0.25">
      <c r="A34" s="468"/>
      <c r="B34" s="587"/>
      <c r="C34" s="102"/>
      <c r="D34" s="71"/>
      <c r="E34" s="246"/>
      <c r="F34" s="247"/>
      <c r="G34" s="248"/>
      <c r="H34" s="75"/>
      <c r="I34" s="257"/>
      <c r="J34" s="258"/>
      <c r="K34" s="328"/>
      <c r="L34" s="261"/>
      <c r="M34" s="329"/>
      <c r="N34" s="329"/>
      <c r="O34" s="329"/>
      <c r="P34" s="329"/>
      <c r="Q34" s="329"/>
      <c r="R34" s="261"/>
      <c r="S34" s="329"/>
      <c r="T34" s="329"/>
      <c r="U34" s="329"/>
      <c r="V34" s="329"/>
      <c r="W34" s="330"/>
      <c r="X34" s="70"/>
      <c r="Y34" s="70"/>
    </row>
    <row r="35" spans="1:29" s="25" customFormat="1" ht="39" customHeight="1" x14ac:dyDescent="0.25">
      <c r="A35" s="62"/>
      <c r="B35" s="63"/>
      <c r="C35" s="102"/>
      <c r="D35" s="71"/>
      <c r="E35" s="246"/>
      <c r="F35" s="247"/>
      <c r="G35" s="248"/>
      <c r="H35" s="75"/>
      <c r="I35" s="257"/>
      <c r="J35" s="258"/>
      <c r="K35" s="328"/>
      <c r="L35" s="261"/>
      <c r="M35" s="329"/>
      <c r="N35" s="329"/>
      <c r="O35" s="329"/>
      <c r="P35" s="329"/>
      <c r="Q35" s="329"/>
      <c r="R35" s="261"/>
      <c r="S35" s="329"/>
      <c r="T35" s="329"/>
      <c r="U35" s="329"/>
      <c r="V35" s="329"/>
      <c r="W35" s="330"/>
      <c r="X35" s="70"/>
      <c r="Y35" s="70"/>
    </row>
    <row r="36" spans="1:29" s="25" customFormat="1" ht="39" customHeight="1" thickBot="1" x14ac:dyDescent="0.3">
      <c r="A36" s="115"/>
      <c r="B36" s="116"/>
      <c r="C36" s="103"/>
      <c r="D36" s="117"/>
      <c r="E36" s="252"/>
      <c r="F36" s="253"/>
      <c r="G36" s="254"/>
      <c r="H36" s="88"/>
      <c r="I36" s="263"/>
      <c r="J36" s="264"/>
      <c r="K36" s="332"/>
      <c r="L36" s="333"/>
      <c r="M36" s="334"/>
      <c r="N36" s="334"/>
      <c r="O36" s="334"/>
      <c r="P36" s="334"/>
      <c r="Q36" s="334"/>
      <c r="R36" s="333"/>
      <c r="S36" s="334"/>
      <c r="T36" s="334"/>
      <c r="U36" s="334"/>
      <c r="V36" s="334"/>
      <c r="W36" s="335"/>
      <c r="X36" s="70"/>
      <c r="Y36" s="70"/>
    </row>
    <row r="37" spans="1:29" s="9" customFormat="1" ht="35.1" customHeight="1" thickBot="1" x14ac:dyDescent="0.4">
      <c r="A37" s="962" t="s">
        <v>2</v>
      </c>
      <c r="B37" s="960"/>
      <c r="C37" s="960"/>
      <c r="D37" s="960"/>
      <c r="E37" s="960"/>
      <c r="F37" s="960"/>
      <c r="G37" s="960"/>
      <c r="H37" s="570"/>
      <c r="I37" s="568"/>
      <c r="J37" s="266"/>
      <c r="K37" s="133"/>
      <c r="L37" s="33"/>
      <c r="M37" s="34"/>
      <c r="N37" s="34"/>
      <c r="O37" s="34"/>
      <c r="P37" s="34"/>
      <c r="Q37" s="107"/>
      <c r="R37" s="33"/>
      <c r="S37" s="34"/>
      <c r="T37" s="34"/>
      <c r="U37" s="34"/>
      <c r="V37" s="34"/>
      <c r="W37" s="92"/>
      <c r="X37" s="15"/>
    </row>
    <row r="38" spans="1:29" s="8" customFormat="1" ht="35.1" customHeight="1" thickBot="1" x14ac:dyDescent="0.4">
      <c r="A38" s="957" t="s">
        <v>25</v>
      </c>
      <c r="B38" s="958"/>
      <c r="C38" s="958"/>
      <c r="D38" s="958"/>
      <c r="E38" s="958"/>
      <c r="F38" s="958"/>
      <c r="G38" s="958"/>
      <c r="H38" s="571"/>
      <c r="I38" s="569">
        <v>2</v>
      </c>
      <c r="J38" s="267"/>
      <c r="K38" s="125"/>
      <c r="L38" s="36"/>
      <c r="M38" s="37"/>
      <c r="N38" s="37"/>
      <c r="O38" s="37"/>
      <c r="P38" s="37"/>
      <c r="Q38" s="106"/>
      <c r="R38" s="36"/>
      <c r="S38" s="37"/>
      <c r="T38" s="37"/>
      <c r="U38" s="37"/>
      <c r="V38" s="37"/>
      <c r="W38" s="126"/>
      <c r="X38" s="18"/>
    </row>
    <row r="39" spans="1:29" s="8" customFormat="1" ht="35.1" customHeight="1" thickBot="1" x14ac:dyDescent="0.4">
      <c r="A39" s="962" t="s">
        <v>42</v>
      </c>
      <c r="B39" s="960"/>
      <c r="C39" s="960"/>
      <c r="D39" s="960"/>
      <c r="E39" s="960"/>
      <c r="F39" s="960"/>
      <c r="G39" s="961"/>
      <c r="H39" s="108"/>
      <c r="I39" s="265"/>
      <c r="J39" s="268"/>
      <c r="K39" s="124"/>
      <c r="L39" s="39"/>
      <c r="M39" s="34"/>
      <c r="N39" s="34"/>
      <c r="O39" s="34"/>
      <c r="P39" s="34"/>
      <c r="Q39" s="107"/>
      <c r="R39" s="39"/>
      <c r="S39" s="34"/>
      <c r="T39" s="34"/>
      <c r="U39" s="34"/>
      <c r="V39" s="34"/>
      <c r="W39" s="92"/>
      <c r="X39" s="18"/>
    </row>
    <row r="40" spans="1:29" ht="35.1" customHeight="1" x14ac:dyDescent="0.4">
      <c r="D40" s="942" t="s">
        <v>1</v>
      </c>
      <c r="E40" s="943"/>
      <c r="F40" s="943"/>
      <c r="G40" s="944"/>
      <c r="H40" s="285"/>
      <c r="I40" s="287"/>
      <c r="J40" s="948" t="s">
        <v>0</v>
      </c>
      <c r="K40" s="949"/>
      <c r="L40" s="949"/>
      <c r="M40" s="949"/>
      <c r="N40" s="949"/>
      <c r="O40" s="949"/>
      <c r="P40" s="949"/>
      <c r="Q40" s="950"/>
      <c r="R40" s="114"/>
      <c r="S40" s="114"/>
      <c r="T40" s="1031" t="s">
        <v>40</v>
      </c>
      <c r="U40" s="1032"/>
      <c r="V40" s="1032"/>
      <c r="W40" s="1032"/>
    </row>
    <row r="41" spans="1:29" ht="35.1" customHeight="1" thickBot="1" x14ac:dyDescent="0.45">
      <c r="D41" s="945"/>
      <c r="E41" s="946"/>
      <c r="F41" s="946"/>
      <c r="G41" s="947"/>
      <c r="H41" s="286"/>
      <c r="I41" s="288"/>
      <c r="J41" s="951"/>
      <c r="K41" s="952"/>
      <c r="L41" s="952"/>
      <c r="M41" s="952"/>
      <c r="N41" s="952"/>
      <c r="O41" s="952"/>
      <c r="P41" s="952"/>
      <c r="Q41" s="953"/>
      <c r="R41" s="114"/>
      <c r="S41" s="114"/>
      <c r="T41" s="1033"/>
      <c r="U41" s="1034"/>
      <c r="V41" s="1034"/>
      <c r="W41" s="1034"/>
    </row>
    <row r="42" spans="1:29" ht="24.95" customHeight="1" x14ac:dyDescent="0.35">
      <c r="R42" s="111"/>
      <c r="S42" s="112"/>
      <c r="T42" s="113"/>
      <c r="U42" s="112"/>
      <c r="V42" s="112"/>
      <c r="W42" s="112"/>
    </row>
    <row r="43" spans="1:29" ht="24.95" customHeight="1" x14ac:dyDescent="0.35"/>
    <row r="44" spans="1:29" ht="24.95" customHeight="1" x14ac:dyDescent="0.35"/>
    <row r="45" spans="1:29" ht="24.95" customHeight="1" x14ac:dyDescent="0.35"/>
    <row r="46" spans="1:29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15"/>
      <c r="Y46" s="1"/>
      <c r="Z46" s="1"/>
      <c r="AA46" s="1"/>
      <c r="AB46" s="1"/>
      <c r="AC46" s="1"/>
    </row>
    <row r="47" spans="1:29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15"/>
      <c r="Y47" s="1"/>
      <c r="Z47" s="1"/>
      <c r="AA47" s="1"/>
      <c r="AB47" s="1"/>
      <c r="AC47" s="1"/>
    </row>
    <row r="48" spans="1:29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15"/>
      <c r="Y48" s="1"/>
      <c r="Z48" s="1"/>
      <c r="AA48" s="1"/>
      <c r="AB48" s="1"/>
      <c r="AC48" s="1"/>
    </row>
    <row r="49" spans="3:29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15"/>
      <c r="Y49" s="1"/>
      <c r="Z49" s="1"/>
      <c r="AA49" s="1"/>
      <c r="AB49" s="1"/>
      <c r="AC49" s="1"/>
    </row>
    <row r="50" spans="3:29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15"/>
      <c r="Y50" s="1"/>
      <c r="Z50" s="1"/>
      <c r="AA50" s="1"/>
      <c r="AB50" s="1"/>
      <c r="AC50" s="1"/>
    </row>
    <row r="51" spans="3:29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15"/>
      <c r="Y51" s="1"/>
      <c r="Z51" s="1"/>
      <c r="AA51" s="1"/>
      <c r="AB51" s="1"/>
      <c r="AC51" s="1"/>
    </row>
    <row r="52" spans="3:29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15"/>
      <c r="Y52" s="1"/>
      <c r="Z52" s="1"/>
      <c r="AA52" s="1"/>
      <c r="AB52" s="1"/>
      <c r="AC52" s="1"/>
    </row>
    <row r="53" spans="3:29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15"/>
      <c r="Y53" s="1"/>
      <c r="Z53" s="1"/>
      <c r="AA53" s="1"/>
      <c r="AB53" s="1"/>
      <c r="AC53" s="1"/>
    </row>
    <row r="54" spans="3:29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15"/>
      <c r="Y54" s="1"/>
      <c r="Z54" s="1"/>
      <c r="AA54" s="1"/>
      <c r="AB54" s="1"/>
      <c r="AC54" s="1"/>
    </row>
    <row r="55" spans="3:29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15"/>
      <c r="Y55" s="1"/>
      <c r="Z55" s="1"/>
      <c r="AA55" s="1"/>
      <c r="AB55" s="1"/>
      <c r="AC55" s="1"/>
    </row>
    <row r="56" spans="3:29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15"/>
      <c r="Y56" s="1"/>
      <c r="Z56" s="1"/>
      <c r="AA56" s="1"/>
      <c r="AB56" s="1"/>
      <c r="AC56" s="1"/>
    </row>
    <row r="57" spans="3:29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15"/>
      <c r="Y57" s="1"/>
      <c r="Z57" s="1"/>
      <c r="AA57" s="1"/>
      <c r="AB57" s="1"/>
      <c r="AC57" s="1"/>
    </row>
    <row r="58" spans="3:29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15"/>
      <c r="Y58" s="1"/>
      <c r="Z58" s="1"/>
      <c r="AA58" s="1"/>
      <c r="AB58" s="1"/>
      <c r="AC58" s="1"/>
    </row>
    <row r="59" spans="3:29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15"/>
      <c r="Y59" s="1"/>
      <c r="Z59" s="1"/>
      <c r="AA59" s="1"/>
      <c r="AB59" s="1"/>
      <c r="AC59" s="1"/>
    </row>
    <row r="60" spans="3:29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15"/>
      <c r="Y60" s="1"/>
      <c r="Z60" s="1"/>
      <c r="AA60" s="1"/>
      <c r="AB60" s="1"/>
      <c r="AC60" s="1"/>
    </row>
    <row r="61" spans="3:29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15"/>
      <c r="Y61" s="1"/>
      <c r="Z61" s="1"/>
      <c r="AA61" s="1"/>
      <c r="AB61" s="1"/>
      <c r="AC61" s="1"/>
    </row>
    <row r="62" spans="3:29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15"/>
      <c r="Y62" s="1"/>
      <c r="Z62" s="1"/>
      <c r="AA62" s="1"/>
      <c r="AB62" s="1"/>
      <c r="AC62" s="1"/>
    </row>
    <row r="63" spans="3:29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15"/>
      <c r="Y63" s="1"/>
      <c r="Z63" s="1"/>
      <c r="AA63" s="1"/>
      <c r="AB63" s="1"/>
      <c r="AC63" s="1"/>
    </row>
    <row r="64" spans="3:29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15"/>
      <c r="Y64" s="1"/>
      <c r="Z64" s="1"/>
      <c r="AA64" s="1"/>
      <c r="AB64" s="1"/>
      <c r="AC64" s="1"/>
    </row>
    <row r="65" spans="3:29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15"/>
      <c r="Y65" s="1"/>
      <c r="Z65" s="1"/>
      <c r="AA65" s="1"/>
      <c r="AB65" s="1"/>
      <c r="AC65" s="1"/>
    </row>
    <row r="66" spans="3:29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15"/>
      <c r="Y66" s="1"/>
      <c r="Z66" s="1"/>
      <c r="AA66" s="1"/>
      <c r="AB66" s="1"/>
      <c r="AC66" s="1"/>
    </row>
    <row r="67" spans="3:29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15"/>
      <c r="Y67" s="1"/>
      <c r="Z67" s="1"/>
      <c r="AA67" s="1"/>
      <c r="AB67" s="1"/>
      <c r="AC67" s="1"/>
    </row>
    <row r="68" spans="3:29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15"/>
      <c r="Y68" s="1"/>
      <c r="Z68" s="1"/>
      <c r="AA68" s="1"/>
      <c r="AB68" s="1"/>
      <c r="AC68" s="1"/>
    </row>
    <row r="69" spans="3:29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15"/>
      <c r="Y69" s="1"/>
      <c r="Z69" s="1"/>
      <c r="AA69" s="1"/>
      <c r="AB69" s="1"/>
      <c r="AC69" s="1"/>
    </row>
    <row r="70" spans="3:29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15"/>
      <c r="Y70" s="1"/>
      <c r="Z70" s="1"/>
      <c r="AA70" s="1"/>
      <c r="AB70" s="1"/>
      <c r="AC70" s="1"/>
    </row>
    <row r="71" spans="3:29" s="6" customFormat="1" ht="24.95" customHeight="1" x14ac:dyDescent="0.35"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1"/>
      <c r="R71" s="4"/>
      <c r="S71" s="1"/>
      <c r="T71" s="3"/>
      <c r="U71" s="1"/>
      <c r="V71" s="1"/>
      <c r="W71" s="1"/>
      <c r="X71" s="15"/>
      <c r="Y71" s="1"/>
      <c r="Z71" s="1"/>
      <c r="AA71" s="1"/>
      <c r="AB71" s="1"/>
      <c r="AC71" s="1"/>
    </row>
    <row r="72" spans="3:29" s="6" customFormat="1" ht="24.95" customHeight="1" x14ac:dyDescent="0.35"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1"/>
      <c r="R72" s="4"/>
      <c r="S72" s="1"/>
      <c r="T72" s="3"/>
      <c r="U72" s="1"/>
      <c r="V72" s="1"/>
      <c r="W72" s="1"/>
      <c r="X72" s="15"/>
      <c r="Y72" s="1"/>
      <c r="Z72" s="1"/>
      <c r="AA72" s="1"/>
      <c r="AB72" s="1"/>
      <c r="AC72" s="1"/>
    </row>
    <row r="73" spans="3:29" s="6" customFormat="1" ht="24.95" customHeight="1" x14ac:dyDescent="0.35"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1"/>
      <c r="R73" s="4"/>
      <c r="S73" s="1"/>
      <c r="T73" s="3"/>
      <c r="U73" s="1"/>
      <c r="V73" s="1"/>
      <c r="W73" s="1"/>
      <c r="X73" s="15"/>
      <c r="Y73" s="1"/>
      <c r="Z73" s="1"/>
      <c r="AA73" s="1"/>
      <c r="AB73" s="1"/>
      <c r="AC73" s="1"/>
    </row>
  </sheetData>
  <sortState ref="A6:V30">
    <sortCondition descending="1" ref="H6:H30"/>
  </sortState>
  <mergeCells count="19">
    <mergeCell ref="D40:G41"/>
    <mergeCell ref="J3:J4"/>
    <mergeCell ref="K3:W3"/>
    <mergeCell ref="A37:G37"/>
    <mergeCell ref="A38:G38"/>
    <mergeCell ref="A39:G39"/>
    <mergeCell ref="J40:Q41"/>
    <mergeCell ref="T40:W41"/>
    <mergeCell ref="A1:W1"/>
    <mergeCell ref="A2:W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9"/>
  <sheetViews>
    <sheetView zoomScale="55" zoomScaleNormal="55" zoomScaleSheetLayoutView="55" workbookViewId="0">
      <selection activeCell="AE12" sqref="AE12"/>
    </sheetView>
  </sheetViews>
  <sheetFormatPr defaultRowHeight="23.25" x14ac:dyDescent="0.35"/>
  <cols>
    <col min="1" max="1" width="31.140625" style="23" customWidth="1"/>
    <col min="2" max="2" width="24.7109375" style="23" customWidth="1"/>
    <col min="3" max="3" width="18.85546875" style="19" bestFit="1" customWidth="1"/>
    <col min="4" max="4" width="19.140625" style="5" bestFit="1" customWidth="1"/>
    <col min="5" max="7" width="7.7109375" style="5" customWidth="1"/>
    <col min="8" max="8" width="11.5703125" style="5" bestFit="1" customWidth="1"/>
    <col min="9" max="10" width="7.7109375" style="5" customWidth="1"/>
    <col min="11" max="12" width="7.7109375" style="4" customWidth="1"/>
    <col min="13" max="13" width="7.7109375" style="1" customWidth="1"/>
    <col min="14" max="14" width="7.7109375" style="3" customWidth="1"/>
    <col min="15" max="16" width="7.7109375" style="1" customWidth="1"/>
    <col min="17" max="17" width="7.7109375" style="4" customWidth="1"/>
    <col min="18" max="18" width="7.7109375" style="1" customWidth="1"/>
    <col min="19" max="19" width="7.7109375" style="3" customWidth="1"/>
    <col min="20" max="22" width="7.7109375" style="1" customWidth="1"/>
    <col min="23" max="23" width="9.7109375" style="15" hidden="1" customWidth="1"/>
    <col min="24" max="27" width="7.7109375" style="1" customWidth="1"/>
    <col min="28" max="28" width="9.7109375" style="15" hidden="1" customWidth="1"/>
    <col min="29" max="31" width="7.7109375" style="1" customWidth="1"/>
    <col min="32" max="36" width="5.7109375" style="1" customWidth="1"/>
    <col min="37" max="16384" width="9.140625" style="1"/>
  </cols>
  <sheetData>
    <row r="1" spans="1:32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2" ht="45" customHeight="1" thickBot="1" x14ac:dyDescent="0.75">
      <c r="A2" s="1050" t="s">
        <v>462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2" ht="21.75" customHeight="1" thickBot="1" x14ac:dyDescent="0.4">
      <c r="A3" s="1051" t="s">
        <v>18</v>
      </c>
      <c r="B3" s="1052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2" s="11" customFormat="1" ht="154.5" customHeight="1" thickBot="1" x14ac:dyDescent="0.3">
      <c r="A4" s="1053"/>
      <c r="B4" s="1054"/>
      <c r="C4" s="925"/>
      <c r="D4" s="928"/>
      <c r="E4" s="934"/>
      <c r="F4" s="936"/>
      <c r="G4" s="938"/>
      <c r="H4" s="931"/>
      <c r="I4" s="933"/>
      <c r="J4" s="954"/>
      <c r="K4" s="93" t="s">
        <v>282</v>
      </c>
      <c r="L4" s="14" t="s">
        <v>159</v>
      </c>
      <c r="M4" s="13" t="s">
        <v>300</v>
      </c>
      <c r="N4" s="13" t="s">
        <v>301</v>
      </c>
      <c r="O4" s="13" t="s">
        <v>302</v>
      </c>
      <c r="P4" s="13" t="s">
        <v>303</v>
      </c>
      <c r="Q4" s="14" t="s">
        <v>304</v>
      </c>
      <c r="R4" s="14" t="s">
        <v>282</v>
      </c>
      <c r="S4" s="14" t="s">
        <v>300</v>
      </c>
      <c r="T4" s="13" t="s">
        <v>159</v>
      </c>
      <c r="U4" s="13" t="s">
        <v>301</v>
      </c>
      <c r="V4" s="13" t="s">
        <v>302</v>
      </c>
      <c r="W4" s="504"/>
      <c r="X4" s="13" t="s">
        <v>303</v>
      </c>
      <c r="Y4" s="13" t="s">
        <v>307</v>
      </c>
      <c r="Z4" s="13" t="s">
        <v>308</v>
      </c>
      <c r="AA4" s="13" t="s">
        <v>310</v>
      </c>
      <c r="AB4" s="504"/>
      <c r="AC4" s="13" t="s">
        <v>309</v>
      </c>
      <c r="AD4" s="13" t="s">
        <v>311</v>
      </c>
      <c r="AE4" s="12" t="s">
        <v>312</v>
      </c>
    </row>
    <row r="5" spans="1:32" s="10" customFormat="1" ht="39" customHeight="1" thickBot="1" x14ac:dyDescent="0.3">
      <c r="A5" s="1053"/>
      <c r="B5" s="1054"/>
      <c r="C5" s="925"/>
      <c r="D5" s="928"/>
      <c r="E5" s="939" t="s">
        <v>448</v>
      </c>
      <c r="F5" s="940"/>
      <c r="G5" s="941"/>
      <c r="H5" s="46">
        <v>1520</v>
      </c>
      <c r="I5" s="53">
        <v>44</v>
      </c>
      <c r="J5" s="496">
        <v>9</v>
      </c>
      <c r="K5" s="498" t="s">
        <v>7</v>
      </c>
      <c r="L5" s="499" t="s">
        <v>262</v>
      </c>
      <c r="M5" s="500" t="s">
        <v>102</v>
      </c>
      <c r="N5" s="500" t="s">
        <v>7</v>
      </c>
      <c r="O5" s="501" t="s">
        <v>160</v>
      </c>
      <c r="P5" s="500" t="s">
        <v>158</v>
      </c>
      <c r="Q5" s="499" t="s">
        <v>305</v>
      </c>
      <c r="R5" s="500" t="s">
        <v>262</v>
      </c>
      <c r="S5" s="500" t="s">
        <v>158</v>
      </c>
      <c r="T5" s="501" t="s">
        <v>306</v>
      </c>
      <c r="U5" s="500" t="s">
        <v>154</v>
      </c>
      <c r="V5" s="500" t="s">
        <v>306</v>
      </c>
      <c r="W5" s="502"/>
      <c r="X5" s="500" t="s">
        <v>154</v>
      </c>
      <c r="Y5" s="500" t="s">
        <v>262</v>
      </c>
      <c r="Z5" s="500" t="s">
        <v>248</v>
      </c>
      <c r="AA5" s="500" t="s">
        <v>170</v>
      </c>
      <c r="AB5" s="502"/>
      <c r="AC5" s="500" t="s">
        <v>154</v>
      </c>
      <c r="AD5" s="500" t="s">
        <v>154</v>
      </c>
      <c r="AE5" s="503" t="s">
        <v>313</v>
      </c>
    </row>
    <row r="6" spans="1:32" s="25" customFormat="1" ht="39" customHeight="1" x14ac:dyDescent="0.25">
      <c r="A6" s="629" t="s">
        <v>227</v>
      </c>
      <c r="B6" s="629" t="s">
        <v>187</v>
      </c>
      <c r="C6" s="102">
        <v>37785</v>
      </c>
      <c r="D6" s="188" t="s">
        <v>20</v>
      </c>
      <c r="E6" s="269">
        <v>17</v>
      </c>
      <c r="F6" s="270">
        <v>17</v>
      </c>
      <c r="G6" s="271">
        <v>17</v>
      </c>
      <c r="H6" s="67">
        <f t="shared" ref="H6:H41" si="0">K6+L6+M6+N6+O6+P6+Q6+R6+S6+T6+U6+V6+X6+Y6+Z6+AA6+AC6+AD6+AE6</f>
        <v>1349</v>
      </c>
      <c r="I6" s="255">
        <v>8</v>
      </c>
      <c r="J6" s="256"/>
      <c r="K6" s="479">
        <v>74</v>
      </c>
      <c r="L6" s="480">
        <v>80</v>
      </c>
      <c r="M6" s="481">
        <v>80</v>
      </c>
      <c r="N6" s="481">
        <v>80</v>
      </c>
      <c r="O6" s="481">
        <v>77</v>
      </c>
      <c r="P6" s="481">
        <v>80</v>
      </c>
      <c r="Q6" s="480">
        <v>80</v>
      </c>
      <c r="R6" s="481">
        <v>80</v>
      </c>
      <c r="S6" s="272"/>
      <c r="T6" s="481">
        <v>80</v>
      </c>
      <c r="U6" s="481">
        <v>79</v>
      </c>
      <c r="V6" s="481">
        <v>80</v>
      </c>
      <c r="W6" s="497"/>
      <c r="X6" s="481">
        <v>80</v>
      </c>
      <c r="Y6" s="481">
        <v>80</v>
      </c>
      <c r="Z6" s="481">
        <v>80</v>
      </c>
      <c r="AA6" s="481">
        <v>79</v>
      </c>
      <c r="AB6" s="497"/>
      <c r="AC6" s="481">
        <v>80</v>
      </c>
      <c r="AD6" s="481">
        <v>80</v>
      </c>
      <c r="AE6" s="573"/>
      <c r="AF6" s="70"/>
    </row>
    <row r="7" spans="1:32" s="25" customFormat="1" ht="39" customHeight="1" x14ac:dyDescent="0.25">
      <c r="A7" s="629" t="s">
        <v>211</v>
      </c>
      <c r="B7" s="629" t="s">
        <v>212</v>
      </c>
      <c r="C7" s="102">
        <v>37270</v>
      </c>
      <c r="D7" s="237" t="s">
        <v>20</v>
      </c>
      <c r="E7" s="243">
        <v>17</v>
      </c>
      <c r="F7" s="244">
        <v>17</v>
      </c>
      <c r="G7" s="245">
        <v>17</v>
      </c>
      <c r="H7" s="75">
        <f t="shared" si="0"/>
        <v>1316</v>
      </c>
      <c r="I7" s="259">
        <v>2</v>
      </c>
      <c r="J7" s="260"/>
      <c r="K7" s="490">
        <v>80</v>
      </c>
      <c r="L7" s="482">
        <v>80</v>
      </c>
      <c r="M7" s="329"/>
      <c r="N7" s="483">
        <v>80</v>
      </c>
      <c r="O7" s="483">
        <v>80</v>
      </c>
      <c r="P7" s="483">
        <v>80</v>
      </c>
      <c r="Q7" s="482">
        <v>80</v>
      </c>
      <c r="R7" s="483">
        <v>80</v>
      </c>
      <c r="S7" s="329"/>
      <c r="T7" s="483">
        <v>75</v>
      </c>
      <c r="U7" s="483">
        <v>80</v>
      </c>
      <c r="V7" s="483">
        <v>80</v>
      </c>
      <c r="W7" s="486"/>
      <c r="X7" s="483">
        <v>80</v>
      </c>
      <c r="Y7" s="483">
        <v>80</v>
      </c>
      <c r="Z7" s="483">
        <v>80</v>
      </c>
      <c r="AA7" s="483">
        <v>80</v>
      </c>
      <c r="AB7" s="486"/>
      <c r="AC7" s="483">
        <v>80</v>
      </c>
      <c r="AD7" s="483">
        <v>80</v>
      </c>
      <c r="AE7" s="491">
        <v>41</v>
      </c>
      <c r="AF7" s="70"/>
    </row>
    <row r="8" spans="1:32" s="25" customFormat="1" ht="39" customHeight="1" x14ac:dyDescent="0.25">
      <c r="A8" s="629" t="s">
        <v>218</v>
      </c>
      <c r="B8" s="629" t="s">
        <v>219</v>
      </c>
      <c r="C8" s="102">
        <v>37283</v>
      </c>
      <c r="D8" s="237" t="s">
        <v>19</v>
      </c>
      <c r="E8" s="243">
        <v>16</v>
      </c>
      <c r="F8" s="244">
        <v>16</v>
      </c>
      <c r="G8" s="245">
        <v>16</v>
      </c>
      <c r="H8" s="75">
        <f t="shared" si="0"/>
        <v>1280</v>
      </c>
      <c r="I8" s="259"/>
      <c r="J8" s="260"/>
      <c r="K8" s="490">
        <v>80</v>
      </c>
      <c r="L8" s="482">
        <v>80</v>
      </c>
      <c r="M8" s="483">
        <v>80</v>
      </c>
      <c r="N8" s="483">
        <v>80</v>
      </c>
      <c r="O8" s="483">
        <v>80</v>
      </c>
      <c r="P8" s="483">
        <v>80</v>
      </c>
      <c r="Q8" s="482">
        <v>80</v>
      </c>
      <c r="R8" s="483">
        <v>80</v>
      </c>
      <c r="S8" s="329"/>
      <c r="T8" s="483">
        <v>80</v>
      </c>
      <c r="U8" s="483">
        <v>80</v>
      </c>
      <c r="V8" s="329"/>
      <c r="W8" s="486"/>
      <c r="X8" s="329"/>
      <c r="Y8" s="483">
        <v>80</v>
      </c>
      <c r="Z8" s="483">
        <v>80</v>
      </c>
      <c r="AA8" s="483">
        <v>80</v>
      </c>
      <c r="AB8" s="486"/>
      <c r="AC8" s="483">
        <v>80</v>
      </c>
      <c r="AD8" s="483">
        <v>80</v>
      </c>
      <c r="AE8" s="491">
        <v>80</v>
      </c>
      <c r="AF8" s="70"/>
    </row>
    <row r="9" spans="1:32" s="25" customFormat="1" ht="39" customHeight="1" x14ac:dyDescent="0.25">
      <c r="A9" s="629" t="s">
        <v>209</v>
      </c>
      <c r="B9" s="629" t="s">
        <v>210</v>
      </c>
      <c r="C9" s="102">
        <v>37761</v>
      </c>
      <c r="D9" s="237" t="s">
        <v>19</v>
      </c>
      <c r="E9" s="243">
        <v>16</v>
      </c>
      <c r="F9" s="244">
        <v>16</v>
      </c>
      <c r="G9" s="245">
        <v>16</v>
      </c>
      <c r="H9" s="75">
        <f t="shared" si="0"/>
        <v>1239</v>
      </c>
      <c r="I9" s="259"/>
      <c r="J9" s="260"/>
      <c r="K9" s="490">
        <v>80</v>
      </c>
      <c r="L9" s="482">
        <v>80</v>
      </c>
      <c r="M9" s="483">
        <v>80</v>
      </c>
      <c r="N9" s="483">
        <v>80</v>
      </c>
      <c r="O9" s="483">
        <v>80</v>
      </c>
      <c r="P9" s="483">
        <v>80</v>
      </c>
      <c r="Q9" s="482">
        <v>80</v>
      </c>
      <c r="R9" s="483">
        <v>50</v>
      </c>
      <c r="S9" s="329"/>
      <c r="T9" s="483">
        <v>80</v>
      </c>
      <c r="U9" s="483">
        <v>80</v>
      </c>
      <c r="V9" s="329"/>
      <c r="W9" s="486"/>
      <c r="X9" s="483">
        <v>80</v>
      </c>
      <c r="Y9" s="483">
        <v>80</v>
      </c>
      <c r="Z9" s="483">
        <v>80</v>
      </c>
      <c r="AA9" s="483">
        <v>69</v>
      </c>
      <c r="AB9" s="486"/>
      <c r="AC9" s="483">
        <v>80</v>
      </c>
      <c r="AD9" s="483">
        <v>80</v>
      </c>
      <c r="AE9" s="330"/>
      <c r="AF9" s="70"/>
    </row>
    <row r="10" spans="1:32" s="25" customFormat="1" ht="39" customHeight="1" x14ac:dyDescent="0.25">
      <c r="A10" s="629" t="s">
        <v>220</v>
      </c>
      <c r="B10" s="629" t="s">
        <v>39</v>
      </c>
      <c r="C10" s="102">
        <v>37466</v>
      </c>
      <c r="D10" s="237" t="s">
        <v>20</v>
      </c>
      <c r="E10" s="243">
        <v>17</v>
      </c>
      <c r="F10" s="244">
        <v>5</v>
      </c>
      <c r="G10" s="245">
        <v>17</v>
      </c>
      <c r="H10" s="75">
        <f t="shared" si="0"/>
        <v>1127</v>
      </c>
      <c r="I10" s="259">
        <v>5</v>
      </c>
      <c r="J10" s="260"/>
      <c r="K10" s="492">
        <v>6</v>
      </c>
      <c r="L10" s="488">
        <v>39</v>
      </c>
      <c r="M10" s="483">
        <v>80</v>
      </c>
      <c r="N10" s="483">
        <v>79</v>
      </c>
      <c r="O10" s="483">
        <v>70</v>
      </c>
      <c r="P10" s="483">
        <v>72</v>
      </c>
      <c r="Q10" s="482">
        <v>54</v>
      </c>
      <c r="R10" s="483">
        <v>50</v>
      </c>
      <c r="S10" s="329"/>
      <c r="T10" s="483">
        <v>46</v>
      </c>
      <c r="U10" s="483">
        <v>80</v>
      </c>
      <c r="V10" s="483">
        <v>71</v>
      </c>
      <c r="W10" s="486"/>
      <c r="X10" s="329"/>
      <c r="Y10" s="483">
        <v>80</v>
      </c>
      <c r="Z10" s="483">
        <v>80</v>
      </c>
      <c r="AA10" s="483">
        <v>80</v>
      </c>
      <c r="AB10" s="486"/>
      <c r="AC10" s="483">
        <v>80</v>
      </c>
      <c r="AD10" s="483">
        <v>80</v>
      </c>
      <c r="AE10" s="491">
        <v>80</v>
      </c>
      <c r="AF10" s="70"/>
    </row>
    <row r="11" spans="1:32" s="25" customFormat="1" ht="39" customHeight="1" x14ac:dyDescent="0.25">
      <c r="A11" s="629" t="s">
        <v>190</v>
      </c>
      <c r="B11" s="629" t="s">
        <v>191</v>
      </c>
      <c r="C11" s="102">
        <v>37402</v>
      </c>
      <c r="D11" s="237" t="s">
        <v>19</v>
      </c>
      <c r="E11" s="243">
        <v>17</v>
      </c>
      <c r="F11" s="244">
        <v>15</v>
      </c>
      <c r="G11" s="245">
        <v>17</v>
      </c>
      <c r="H11" s="75">
        <f t="shared" si="0"/>
        <v>1076</v>
      </c>
      <c r="I11" s="259">
        <v>3</v>
      </c>
      <c r="J11" s="260"/>
      <c r="K11" s="490">
        <v>57</v>
      </c>
      <c r="L11" s="482">
        <v>80</v>
      </c>
      <c r="M11" s="483">
        <v>62</v>
      </c>
      <c r="N11" s="483">
        <v>33</v>
      </c>
      <c r="O11" s="329"/>
      <c r="P11" s="487">
        <v>15</v>
      </c>
      <c r="Q11" s="488">
        <v>26</v>
      </c>
      <c r="R11" s="483">
        <v>80</v>
      </c>
      <c r="S11" s="329"/>
      <c r="T11" s="483">
        <v>80</v>
      </c>
      <c r="U11" s="483">
        <v>80</v>
      </c>
      <c r="V11" s="483">
        <v>80</v>
      </c>
      <c r="W11" s="486"/>
      <c r="X11" s="483">
        <v>80</v>
      </c>
      <c r="Y11" s="483">
        <v>38</v>
      </c>
      <c r="Z11" s="483">
        <v>80</v>
      </c>
      <c r="AA11" s="483">
        <v>49</v>
      </c>
      <c r="AB11" s="486"/>
      <c r="AC11" s="483">
        <v>80</v>
      </c>
      <c r="AD11" s="483">
        <v>76</v>
      </c>
      <c r="AE11" s="491">
        <v>80</v>
      </c>
      <c r="AF11" s="70"/>
    </row>
    <row r="12" spans="1:32" s="25" customFormat="1" ht="39" customHeight="1" x14ac:dyDescent="0.25">
      <c r="A12" s="629" t="s">
        <v>221</v>
      </c>
      <c r="B12" s="629" t="s">
        <v>222</v>
      </c>
      <c r="C12" s="102">
        <v>37320</v>
      </c>
      <c r="D12" s="237" t="s">
        <v>19</v>
      </c>
      <c r="E12" s="243">
        <v>16</v>
      </c>
      <c r="F12" s="244">
        <v>15</v>
      </c>
      <c r="G12" s="245">
        <v>15</v>
      </c>
      <c r="H12" s="75">
        <f t="shared" si="0"/>
        <v>1057</v>
      </c>
      <c r="I12" s="259">
        <v>1</v>
      </c>
      <c r="J12" s="260"/>
      <c r="K12" s="328"/>
      <c r="L12" s="482">
        <v>41</v>
      </c>
      <c r="M12" s="329"/>
      <c r="N12" s="329"/>
      <c r="O12" s="483">
        <v>80</v>
      </c>
      <c r="P12" s="483">
        <v>80</v>
      </c>
      <c r="Q12" s="482">
        <v>80</v>
      </c>
      <c r="R12" s="483">
        <v>58</v>
      </c>
      <c r="S12" s="483">
        <v>80</v>
      </c>
      <c r="T12" s="484">
        <v>0</v>
      </c>
      <c r="U12" s="483">
        <v>80</v>
      </c>
      <c r="V12" s="483">
        <v>80</v>
      </c>
      <c r="W12" s="486"/>
      <c r="X12" s="483">
        <v>80</v>
      </c>
      <c r="Y12" s="483">
        <v>74</v>
      </c>
      <c r="Z12" s="483">
        <v>80</v>
      </c>
      <c r="AA12" s="483">
        <v>80</v>
      </c>
      <c r="AB12" s="486"/>
      <c r="AC12" s="483">
        <v>24</v>
      </c>
      <c r="AD12" s="483">
        <v>79</v>
      </c>
      <c r="AE12" s="491">
        <v>61</v>
      </c>
      <c r="AF12" s="70"/>
    </row>
    <row r="13" spans="1:32" s="25" customFormat="1" ht="39" customHeight="1" x14ac:dyDescent="0.25">
      <c r="A13" s="629" t="s">
        <v>293</v>
      </c>
      <c r="B13" s="629" t="s">
        <v>215</v>
      </c>
      <c r="C13" s="102">
        <v>37669</v>
      </c>
      <c r="D13" s="237" t="s">
        <v>21</v>
      </c>
      <c r="E13" s="243">
        <v>16</v>
      </c>
      <c r="F13" s="244">
        <v>11</v>
      </c>
      <c r="G13" s="245">
        <v>16</v>
      </c>
      <c r="H13" s="75">
        <f t="shared" si="0"/>
        <v>874</v>
      </c>
      <c r="I13" s="259">
        <v>9</v>
      </c>
      <c r="J13" s="260"/>
      <c r="K13" s="492">
        <v>29</v>
      </c>
      <c r="L13" s="488">
        <v>39</v>
      </c>
      <c r="M13" s="483">
        <v>80</v>
      </c>
      <c r="N13" s="329"/>
      <c r="O13" s="483">
        <v>80</v>
      </c>
      <c r="P13" s="483">
        <v>63</v>
      </c>
      <c r="Q13" s="482">
        <v>60</v>
      </c>
      <c r="R13" s="483">
        <v>62</v>
      </c>
      <c r="S13" s="329"/>
      <c r="T13" s="483">
        <v>70</v>
      </c>
      <c r="U13" s="483">
        <v>54</v>
      </c>
      <c r="V13" s="487">
        <v>42</v>
      </c>
      <c r="W13" s="486"/>
      <c r="X13" s="483">
        <v>80</v>
      </c>
      <c r="Y13" s="483">
        <v>58</v>
      </c>
      <c r="Z13" s="487">
        <v>9</v>
      </c>
      <c r="AA13" s="483">
        <v>74</v>
      </c>
      <c r="AB13" s="489"/>
      <c r="AC13" s="483">
        <v>72</v>
      </c>
      <c r="AD13" s="487">
        <v>2</v>
      </c>
      <c r="AE13" s="330"/>
      <c r="AF13" s="70"/>
    </row>
    <row r="14" spans="1:32" s="25" customFormat="1" ht="39" customHeight="1" x14ac:dyDescent="0.25">
      <c r="A14" s="629" t="s">
        <v>232</v>
      </c>
      <c r="B14" s="629" t="s">
        <v>233</v>
      </c>
      <c r="C14" s="102">
        <v>37698</v>
      </c>
      <c r="D14" s="237" t="s">
        <v>20</v>
      </c>
      <c r="E14" s="243">
        <v>13</v>
      </c>
      <c r="F14" s="244">
        <v>12</v>
      </c>
      <c r="G14" s="245">
        <v>13</v>
      </c>
      <c r="H14" s="75">
        <f t="shared" si="0"/>
        <v>819</v>
      </c>
      <c r="I14" s="259">
        <v>7</v>
      </c>
      <c r="J14" s="260"/>
      <c r="K14" s="490">
        <v>79</v>
      </c>
      <c r="L14" s="482">
        <v>77</v>
      </c>
      <c r="M14" s="483">
        <v>57</v>
      </c>
      <c r="N14" s="483">
        <v>75</v>
      </c>
      <c r="O14" s="483">
        <v>80</v>
      </c>
      <c r="P14" s="483">
        <v>65</v>
      </c>
      <c r="Q14" s="482">
        <v>70</v>
      </c>
      <c r="R14" s="487">
        <v>22</v>
      </c>
      <c r="S14" s="329"/>
      <c r="T14" s="483">
        <v>46</v>
      </c>
      <c r="U14" s="483">
        <v>26</v>
      </c>
      <c r="V14" s="329"/>
      <c r="W14" s="486"/>
      <c r="X14" s="329"/>
      <c r="Y14" s="329"/>
      <c r="Z14" s="483">
        <v>77</v>
      </c>
      <c r="AA14" s="483">
        <v>79</v>
      </c>
      <c r="AB14" s="489"/>
      <c r="AC14" s="483">
        <v>66</v>
      </c>
      <c r="AD14" s="329"/>
      <c r="AE14" s="330"/>
      <c r="AF14" s="70"/>
    </row>
    <row r="15" spans="1:32" s="25" customFormat="1" ht="39" customHeight="1" x14ac:dyDescent="0.25">
      <c r="A15" s="629" t="s">
        <v>185</v>
      </c>
      <c r="B15" s="629" t="s">
        <v>186</v>
      </c>
      <c r="C15" s="102">
        <v>37496</v>
      </c>
      <c r="D15" s="237" t="s">
        <v>19</v>
      </c>
      <c r="E15" s="243">
        <v>14</v>
      </c>
      <c r="F15" s="244">
        <v>9</v>
      </c>
      <c r="G15" s="245">
        <v>13</v>
      </c>
      <c r="H15" s="75">
        <f t="shared" si="0"/>
        <v>773</v>
      </c>
      <c r="I15" s="259"/>
      <c r="J15" s="260"/>
      <c r="K15" s="492">
        <v>23</v>
      </c>
      <c r="L15" s="488">
        <v>20</v>
      </c>
      <c r="M15" s="483">
        <v>57</v>
      </c>
      <c r="N15" s="329"/>
      <c r="O15" s="483">
        <v>53</v>
      </c>
      <c r="P15" s="329"/>
      <c r="Q15" s="261"/>
      <c r="R15" s="329"/>
      <c r="S15" s="483">
        <v>80</v>
      </c>
      <c r="T15" s="483">
        <v>80</v>
      </c>
      <c r="U15" s="483">
        <v>80</v>
      </c>
      <c r="V15" s="483">
        <v>80</v>
      </c>
      <c r="W15" s="486"/>
      <c r="X15" s="487">
        <v>35</v>
      </c>
      <c r="Y15" s="487">
        <v>25</v>
      </c>
      <c r="Z15" s="483">
        <v>80</v>
      </c>
      <c r="AA15" s="483">
        <v>80</v>
      </c>
      <c r="AB15" s="486"/>
      <c r="AC15" s="483">
        <v>80</v>
      </c>
      <c r="AD15" s="329"/>
      <c r="AE15" s="494">
        <v>0</v>
      </c>
      <c r="AF15" s="70"/>
    </row>
    <row r="16" spans="1:32" s="25" customFormat="1" ht="39" customHeight="1" x14ac:dyDescent="0.25">
      <c r="A16" s="629" t="s">
        <v>125</v>
      </c>
      <c r="B16" s="629" t="s">
        <v>3</v>
      </c>
      <c r="C16" s="102">
        <v>37399</v>
      </c>
      <c r="D16" s="237" t="s">
        <v>22</v>
      </c>
      <c r="E16" s="243">
        <v>19</v>
      </c>
      <c r="F16" s="244">
        <v>10</v>
      </c>
      <c r="G16" s="245">
        <v>10</v>
      </c>
      <c r="H16" s="75">
        <f t="shared" si="0"/>
        <v>761</v>
      </c>
      <c r="I16" s="259"/>
      <c r="J16" s="260">
        <v>5</v>
      </c>
      <c r="K16" s="490">
        <v>80</v>
      </c>
      <c r="L16" s="482">
        <v>41</v>
      </c>
      <c r="M16" s="483">
        <v>80</v>
      </c>
      <c r="N16" s="484">
        <v>0</v>
      </c>
      <c r="O16" s="483">
        <v>80</v>
      </c>
      <c r="P16" s="483">
        <v>80</v>
      </c>
      <c r="Q16" s="485">
        <v>0</v>
      </c>
      <c r="R16" s="483">
        <v>80</v>
      </c>
      <c r="S16" s="484">
        <v>0</v>
      </c>
      <c r="T16" s="484">
        <v>0</v>
      </c>
      <c r="U16" s="484">
        <v>0</v>
      </c>
      <c r="V16" s="483">
        <v>80</v>
      </c>
      <c r="W16" s="486"/>
      <c r="X16" s="484">
        <v>0</v>
      </c>
      <c r="Y16" s="483">
        <v>80</v>
      </c>
      <c r="Z16" s="484">
        <v>0</v>
      </c>
      <c r="AA16" s="483">
        <v>80</v>
      </c>
      <c r="AB16" s="486"/>
      <c r="AC16" s="484">
        <v>0</v>
      </c>
      <c r="AD16" s="484">
        <v>0</v>
      </c>
      <c r="AE16" s="491">
        <v>80</v>
      </c>
      <c r="AF16" s="70"/>
    </row>
    <row r="17" spans="1:32" s="25" customFormat="1" ht="39" customHeight="1" x14ac:dyDescent="0.25">
      <c r="A17" s="629" t="s">
        <v>207</v>
      </c>
      <c r="B17" s="629" t="s">
        <v>208</v>
      </c>
      <c r="C17" s="102">
        <v>37732</v>
      </c>
      <c r="D17" s="237" t="s">
        <v>22</v>
      </c>
      <c r="E17" s="243">
        <v>14</v>
      </c>
      <c r="F17" s="244">
        <v>8</v>
      </c>
      <c r="G17" s="245">
        <v>9</v>
      </c>
      <c r="H17" s="75">
        <f t="shared" si="0"/>
        <v>679</v>
      </c>
      <c r="I17" s="259"/>
      <c r="J17" s="260">
        <v>4</v>
      </c>
      <c r="K17" s="493">
        <v>0</v>
      </c>
      <c r="L17" s="488">
        <v>39</v>
      </c>
      <c r="M17" s="484">
        <v>0</v>
      </c>
      <c r="N17" s="483">
        <v>80</v>
      </c>
      <c r="O17" s="329"/>
      <c r="P17" s="484">
        <v>0</v>
      </c>
      <c r="Q17" s="482">
        <v>80</v>
      </c>
      <c r="R17" s="329"/>
      <c r="S17" s="329"/>
      <c r="T17" s="483">
        <v>80</v>
      </c>
      <c r="U17" s="483">
        <v>80</v>
      </c>
      <c r="V17" s="329"/>
      <c r="W17" s="486"/>
      <c r="X17" s="483">
        <v>80</v>
      </c>
      <c r="Y17" s="329"/>
      <c r="Z17" s="483">
        <v>80</v>
      </c>
      <c r="AA17" s="484">
        <v>0</v>
      </c>
      <c r="AB17" s="486"/>
      <c r="AC17" s="483">
        <v>80</v>
      </c>
      <c r="AD17" s="483">
        <v>80</v>
      </c>
      <c r="AE17" s="494">
        <v>0</v>
      </c>
      <c r="AF17" s="70"/>
    </row>
    <row r="18" spans="1:32" s="25" customFormat="1" ht="39" customHeight="1" x14ac:dyDescent="0.25">
      <c r="A18" s="629" t="s">
        <v>225</v>
      </c>
      <c r="B18" s="629" t="s">
        <v>226</v>
      </c>
      <c r="C18" s="102">
        <v>37672</v>
      </c>
      <c r="D18" s="237" t="s">
        <v>19</v>
      </c>
      <c r="E18" s="243">
        <v>12</v>
      </c>
      <c r="F18" s="244">
        <v>8</v>
      </c>
      <c r="G18" s="245">
        <v>10</v>
      </c>
      <c r="H18" s="75">
        <f t="shared" si="0"/>
        <v>640</v>
      </c>
      <c r="I18" s="259"/>
      <c r="J18" s="260"/>
      <c r="K18" s="490">
        <v>80</v>
      </c>
      <c r="L18" s="261"/>
      <c r="M18" s="483">
        <v>68</v>
      </c>
      <c r="N18" s="483">
        <v>80</v>
      </c>
      <c r="O18" s="329"/>
      <c r="P18" s="329"/>
      <c r="Q18" s="485">
        <v>0</v>
      </c>
      <c r="R18" s="483">
        <v>80</v>
      </c>
      <c r="S18" s="483">
        <v>80</v>
      </c>
      <c r="T18" s="329"/>
      <c r="U18" s="484">
        <v>0</v>
      </c>
      <c r="V18" s="483">
        <v>78</v>
      </c>
      <c r="W18" s="486"/>
      <c r="X18" s="483">
        <v>80</v>
      </c>
      <c r="Y18" s="329"/>
      <c r="Z18" s="487">
        <v>3</v>
      </c>
      <c r="AA18" s="487">
        <v>11</v>
      </c>
      <c r="AB18" s="486"/>
      <c r="AC18" s="329"/>
      <c r="AD18" s="483">
        <v>80</v>
      </c>
      <c r="AE18" s="330"/>
      <c r="AF18" s="70"/>
    </row>
    <row r="19" spans="1:32" s="25" customFormat="1" ht="39" customHeight="1" x14ac:dyDescent="0.25">
      <c r="A19" s="629" t="s">
        <v>205</v>
      </c>
      <c r="B19" s="629" t="s">
        <v>206</v>
      </c>
      <c r="C19" s="102">
        <v>37492</v>
      </c>
      <c r="D19" s="237" t="s">
        <v>19</v>
      </c>
      <c r="E19" s="243">
        <v>14</v>
      </c>
      <c r="F19" s="244">
        <v>7</v>
      </c>
      <c r="G19" s="245">
        <v>13</v>
      </c>
      <c r="H19" s="75">
        <f t="shared" si="0"/>
        <v>612</v>
      </c>
      <c r="I19" s="259">
        <v>3</v>
      </c>
      <c r="J19" s="260"/>
      <c r="K19" s="490">
        <v>80</v>
      </c>
      <c r="L19" s="482">
        <v>80</v>
      </c>
      <c r="M19" s="487">
        <v>46</v>
      </c>
      <c r="N19" s="483">
        <v>77</v>
      </c>
      <c r="O19" s="487">
        <v>3</v>
      </c>
      <c r="P19" s="483">
        <v>60</v>
      </c>
      <c r="Q19" s="261"/>
      <c r="R19" s="329"/>
      <c r="S19" s="487">
        <v>39</v>
      </c>
      <c r="T19" s="329"/>
      <c r="U19" s="487">
        <v>26</v>
      </c>
      <c r="V19" s="483">
        <v>68</v>
      </c>
      <c r="W19" s="486"/>
      <c r="X19" s="329"/>
      <c r="Y19" s="483">
        <v>65</v>
      </c>
      <c r="Z19" s="484">
        <v>0</v>
      </c>
      <c r="AA19" s="487">
        <v>1</v>
      </c>
      <c r="AB19" s="486"/>
      <c r="AC19" s="487">
        <v>8</v>
      </c>
      <c r="AD19" s="329"/>
      <c r="AE19" s="491">
        <v>59</v>
      </c>
      <c r="AF19" s="70"/>
    </row>
    <row r="20" spans="1:32" s="25" customFormat="1" ht="39" customHeight="1" x14ac:dyDescent="0.25">
      <c r="A20" s="629" t="s">
        <v>242</v>
      </c>
      <c r="B20" s="629" t="s">
        <v>243</v>
      </c>
      <c r="C20" s="102">
        <v>37622</v>
      </c>
      <c r="D20" s="237" t="s">
        <v>20</v>
      </c>
      <c r="E20" s="243">
        <v>12</v>
      </c>
      <c r="F20" s="244">
        <v>31</v>
      </c>
      <c r="G20" s="245">
        <v>11</v>
      </c>
      <c r="H20" s="75">
        <f t="shared" si="0"/>
        <v>387</v>
      </c>
      <c r="I20" s="259">
        <v>2</v>
      </c>
      <c r="J20" s="260"/>
      <c r="K20" s="490">
        <v>51</v>
      </c>
      <c r="L20" s="261"/>
      <c r="M20" s="487">
        <v>23</v>
      </c>
      <c r="N20" s="329"/>
      <c r="O20" s="487">
        <v>24</v>
      </c>
      <c r="P20" s="487">
        <v>29</v>
      </c>
      <c r="Q20" s="488">
        <v>26</v>
      </c>
      <c r="R20" s="487">
        <v>30</v>
      </c>
      <c r="S20" s="483">
        <v>62</v>
      </c>
      <c r="T20" s="487">
        <v>34</v>
      </c>
      <c r="U20" s="483">
        <v>54</v>
      </c>
      <c r="V20" s="329"/>
      <c r="W20" s="486"/>
      <c r="X20" s="329"/>
      <c r="Y20" s="329"/>
      <c r="Z20" s="484">
        <v>0</v>
      </c>
      <c r="AA20" s="487">
        <v>31</v>
      </c>
      <c r="AB20" s="486"/>
      <c r="AC20" s="329"/>
      <c r="AD20" s="329"/>
      <c r="AE20" s="495">
        <v>23</v>
      </c>
      <c r="AF20" s="70"/>
    </row>
    <row r="21" spans="1:32" s="25" customFormat="1" ht="39" customHeight="1" x14ac:dyDescent="0.25">
      <c r="A21" s="629" t="s">
        <v>291</v>
      </c>
      <c r="B21" s="629" t="s">
        <v>292</v>
      </c>
      <c r="C21" s="102">
        <v>37664</v>
      </c>
      <c r="D21" s="237" t="s">
        <v>20</v>
      </c>
      <c r="E21" s="243">
        <v>9</v>
      </c>
      <c r="F21" s="244">
        <v>5</v>
      </c>
      <c r="G21" s="245">
        <v>8</v>
      </c>
      <c r="H21" s="75">
        <f t="shared" si="0"/>
        <v>370</v>
      </c>
      <c r="I21" s="259"/>
      <c r="J21" s="260"/>
      <c r="K21" s="328"/>
      <c r="L21" s="261"/>
      <c r="M21" s="329"/>
      <c r="N21" s="483">
        <v>31</v>
      </c>
      <c r="O21" s="483">
        <v>56</v>
      </c>
      <c r="P21" s="329"/>
      <c r="Q21" s="482">
        <v>54</v>
      </c>
      <c r="R21" s="487">
        <v>30</v>
      </c>
      <c r="S21" s="483">
        <v>41</v>
      </c>
      <c r="T21" s="487">
        <v>31</v>
      </c>
      <c r="U21" s="329"/>
      <c r="V21" s="329"/>
      <c r="W21" s="486"/>
      <c r="X21" s="329"/>
      <c r="Y21" s="329"/>
      <c r="Z21" s="483">
        <v>71</v>
      </c>
      <c r="AA21" s="329"/>
      <c r="AB21" s="486"/>
      <c r="AC21" s="487">
        <v>56</v>
      </c>
      <c r="AD21" s="484">
        <v>0</v>
      </c>
      <c r="AE21" s="330"/>
      <c r="AF21" s="70"/>
    </row>
    <row r="22" spans="1:32" s="25" customFormat="1" ht="39" customHeight="1" x14ac:dyDescent="0.25">
      <c r="A22" s="629" t="s">
        <v>244</v>
      </c>
      <c r="B22" s="629" t="s">
        <v>245</v>
      </c>
      <c r="C22" s="102">
        <v>37935</v>
      </c>
      <c r="D22" s="237" t="s">
        <v>19</v>
      </c>
      <c r="E22" s="243">
        <v>7</v>
      </c>
      <c r="F22" s="244">
        <v>3</v>
      </c>
      <c r="G22" s="245">
        <v>7</v>
      </c>
      <c r="H22" s="75">
        <f t="shared" si="0"/>
        <v>352</v>
      </c>
      <c r="I22" s="259"/>
      <c r="J22" s="260"/>
      <c r="K22" s="328"/>
      <c r="L22" s="261"/>
      <c r="M22" s="487">
        <v>23</v>
      </c>
      <c r="N22" s="329"/>
      <c r="O22" s="487">
        <v>27</v>
      </c>
      <c r="P22" s="487">
        <v>20</v>
      </c>
      <c r="Q22" s="482">
        <v>46</v>
      </c>
      <c r="R22" s="329"/>
      <c r="S22" s="483">
        <v>80</v>
      </c>
      <c r="T22" s="329"/>
      <c r="U22" s="329"/>
      <c r="V22" s="483">
        <v>38</v>
      </c>
      <c r="W22" s="486"/>
      <c r="X22" s="487">
        <v>38</v>
      </c>
      <c r="Y22" s="329"/>
      <c r="Z22" s="329"/>
      <c r="AA22" s="329"/>
      <c r="AB22" s="486"/>
      <c r="AC22" s="329"/>
      <c r="AD22" s="483">
        <v>80</v>
      </c>
      <c r="AE22" s="330"/>
      <c r="AF22" s="70"/>
    </row>
    <row r="23" spans="1:32" s="25" customFormat="1" ht="39" customHeight="1" x14ac:dyDescent="0.25">
      <c r="A23" s="629" t="s">
        <v>192</v>
      </c>
      <c r="B23" s="629" t="s">
        <v>193</v>
      </c>
      <c r="C23" s="102">
        <v>37348</v>
      </c>
      <c r="D23" s="237" t="s">
        <v>21</v>
      </c>
      <c r="E23" s="243">
        <v>7</v>
      </c>
      <c r="F23" s="244">
        <v>4</v>
      </c>
      <c r="G23" s="245">
        <v>6</v>
      </c>
      <c r="H23" s="75">
        <f t="shared" si="0"/>
        <v>330</v>
      </c>
      <c r="I23" s="259">
        <v>1</v>
      </c>
      <c r="J23" s="260"/>
      <c r="K23" s="490">
        <v>74</v>
      </c>
      <c r="L23" s="482">
        <v>60</v>
      </c>
      <c r="M23" s="329"/>
      <c r="N23" s="329"/>
      <c r="O23" s="329"/>
      <c r="P23" s="329"/>
      <c r="Q23" s="488">
        <v>20</v>
      </c>
      <c r="R23" s="487">
        <v>18</v>
      </c>
      <c r="S23" s="329"/>
      <c r="T23" s="329"/>
      <c r="U23" s="329"/>
      <c r="V23" s="329"/>
      <c r="W23" s="486"/>
      <c r="X23" s="329"/>
      <c r="Y23" s="329"/>
      <c r="Z23" s="329"/>
      <c r="AA23" s="329"/>
      <c r="AB23" s="486"/>
      <c r="AC23" s="484">
        <v>0</v>
      </c>
      <c r="AD23" s="483">
        <v>78</v>
      </c>
      <c r="AE23" s="491">
        <v>80</v>
      </c>
      <c r="AF23" s="70"/>
    </row>
    <row r="24" spans="1:32" s="25" customFormat="1" ht="39" customHeight="1" x14ac:dyDescent="0.25">
      <c r="A24" s="629" t="s">
        <v>223</v>
      </c>
      <c r="B24" s="629" t="s">
        <v>224</v>
      </c>
      <c r="C24" s="102">
        <v>37547</v>
      </c>
      <c r="D24" s="237" t="s">
        <v>20</v>
      </c>
      <c r="E24" s="243">
        <v>8</v>
      </c>
      <c r="F24" s="244">
        <v>3</v>
      </c>
      <c r="G24" s="245">
        <v>7</v>
      </c>
      <c r="H24" s="75">
        <f t="shared" si="0"/>
        <v>208</v>
      </c>
      <c r="I24" s="259"/>
      <c r="J24" s="260"/>
      <c r="K24" s="328"/>
      <c r="L24" s="261"/>
      <c r="M24" s="329"/>
      <c r="N24" s="329"/>
      <c r="O24" s="329"/>
      <c r="P24" s="329"/>
      <c r="Q24" s="261"/>
      <c r="R24" s="487">
        <v>29</v>
      </c>
      <c r="S24" s="483">
        <v>41</v>
      </c>
      <c r="T24" s="483">
        <v>49</v>
      </c>
      <c r="U24" s="329"/>
      <c r="V24" s="487">
        <v>2</v>
      </c>
      <c r="W24" s="486"/>
      <c r="X24" s="483">
        <v>80</v>
      </c>
      <c r="Y24" s="487">
        <v>6</v>
      </c>
      <c r="Z24" s="484">
        <v>0</v>
      </c>
      <c r="AA24" s="487">
        <v>1</v>
      </c>
      <c r="AB24" s="486"/>
      <c r="AC24" s="329"/>
      <c r="AD24" s="329"/>
      <c r="AE24" s="330"/>
      <c r="AF24" s="70"/>
    </row>
    <row r="25" spans="1:32" s="25" customFormat="1" ht="39" customHeight="1" x14ac:dyDescent="0.25">
      <c r="A25" s="629" t="s">
        <v>201</v>
      </c>
      <c r="B25" s="629" t="s">
        <v>35</v>
      </c>
      <c r="C25" s="102">
        <v>37544</v>
      </c>
      <c r="D25" s="237" t="s">
        <v>20</v>
      </c>
      <c r="E25" s="243">
        <v>13</v>
      </c>
      <c r="F25" s="244">
        <v>1</v>
      </c>
      <c r="G25" s="245">
        <v>9</v>
      </c>
      <c r="H25" s="75">
        <f t="shared" si="0"/>
        <v>202</v>
      </c>
      <c r="I25" s="259"/>
      <c r="J25" s="260"/>
      <c r="K25" s="493">
        <v>0</v>
      </c>
      <c r="L25" s="485">
        <v>0</v>
      </c>
      <c r="M25" s="487">
        <v>18</v>
      </c>
      <c r="N25" s="487">
        <v>3</v>
      </c>
      <c r="O25" s="329"/>
      <c r="P25" s="487">
        <v>17</v>
      </c>
      <c r="Q25" s="488">
        <v>34</v>
      </c>
      <c r="R25" s="329"/>
      <c r="S25" s="487">
        <v>39</v>
      </c>
      <c r="T25" s="487">
        <v>10</v>
      </c>
      <c r="U25" s="329"/>
      <c r="V25" s="487">
        <v>9</v>
      </c>
      <c r="W25" s="486"/>
      <c r="X25" s="484">
        <v>0</v>
      </c>
      <c r="Y25" s="483">
        <v>55</v>
      </c>
      <c r="Z25" s="329"/>
      <c r="AA25" s="329"/>
      <c r="AB25" s="486"/>
      <c r="AC25" s="329"/>
      <c r="AD25" s="484">
        <v>0</v>
      </c>
      <c r="AE25" s="495">
        <v>17</v>
      </c>
      <c r="AF25" s="70"/>
    </row>
    <row r="26" spans="1:32" s="25" customFormat="1" ht="39" customHeight="1" x14ac:dyDescent="0.25">
      <c r="A26" s="629" t="s">
        <v>289</v>
      </c>
      <c r="B26" s="629" t="s">
        <v>290</v>
      </c>
      <c r="C26" s="102">
        <v>37928</v>
      </c>
      <c r="D26" s="237" t="s">
        <v>19</v>
      </c>
      <c r="E26" s="243">
        <v>4</v>
      </c>
      <c r="F26" s="244">
        <v>3</v>
      </c>
      <c r="G26" s="245">
        <v>4</v>
      </c>
      <c r="H26" s="75">
        <f t="shared" si="0"/>
        <v>185</v>
      </c>
      <c r="I26" s="259"/>
      <c r="J26" s="260"/>
      <c r="K26" s="328"/>
      <c r="L26" s="261"/>
      <c r="M26" s="329"/>
      <c r="N26" s="487">
        <v>5</v>
      </c>
      <c r="O26" s="329"/>
      <c r="P26" s="329"/>
      <c r="Q26" s="261"/>
      <c r="R26" s="483">
        <v>51</v>
      </c>
      <c r="S26" s="483">
        <v>80</v>
      </c>
      <c r="T26" s="329"/>
      <c r="U26" s="329"/>
      <c r="V26" s="483">
        <v>49</v>
      </c>
      <c r="W26" s="486"/>
      <c r="X26" s="329"/>
      <c r="Y26" s="329"/>
      <c r="Z26" s="329"/>
      <c r="AA26" s="329"/>
      <c r="AB26" s="486"/>
      <c r="AC26" s="329"/>
      <c r="AD26" s="329"/>
      <c r="AE26" s="330"/>
      <c r="AF26" s="70"/>
    </row>
    <row r="27" spans="1:32" s="25" customFormat="1" ht="39" customHeight="1" x14ac:dyDescent="0.25">
      <c r="A27" s="629" t="s">
        <v>227</v>
      </c>
      <c r="B27" s="629" t="s">
        <v>285</v>
      </c>
      <c r="C27" s="102">
        <v>37496</v>
      </c>
      <c r="D27" s="237" t="s">
        <v>21</v>
      </c>
      <c r="E27" s="243">
        <v>7</v>
      </c>
      <c r="F27" s="244">
        <v>2</v>
      </c>
      <c r="G27" s="245">
        <v>5</v>
      </c>
      <c r="H27" s="75">
        <f t="shared" si="0"/>
        <v>174</v>
      </c>
      <c r="I27" s="259">
        <v>1</v>
      </c>
      <c r="J27" s="260"/>
      <c r="K27" s="328"/>
      <c r="L27" s="261"/>
      <c r="M27" s="329"/>
      <c r="N27" s="329"/>
      <c r="O27" s="329"/>
      <c r="P27" s="329"/>
      <c r="Q27" s="261"/>
      <c r="R27" s="329"/>
      <c r="S27" s="329"/>
      <c r="T27" s="329"/>
      <c r="U27" s="329"/>
      <c r="V27" s="329"/>
      <c r="W27" s="486"/>
      <c r="X27" s="483">
        <v>42</v>
      </c>
      <c r="Y27" s="487">
        <v>42</v>
      </c>
      <c r="Z27" s="484">
        <v>0</v>
      </c>
      <c r="AA27" s="487">
        <v>6</v>
      </c>
      <c r="AB27" s="486"/>
      <c r="AC27" s="484">
        <v>0</v>
      </c>
      <c r="AD27" s="487">
        <v>4</v>
      </c>
      <c r="AE27" s="491">
        <v>80</v>
      </c>
      <c r="AF27" s="70"/>
    </row>
    <row r="28" spans="1:32" s="25" customFormat="1" ht="39" customHeight="1" x14ac:dyDescent="0.25">
      <c r="A28" s="629" t="s">
        <v>234</v>
      </c>
      <c r="B28" s="629" t="s">
        <v>235</v>
      </c>
      <c r="C28" s="102">
        <v>37462</v>
      </c>
      <c r="D28" s="237" t="s">
        <v>20</v>
      </c>
      <c r="E28" s="243">
        <v>13</v>
      </c>
      <c r="F28" s="244">
        <v>1</v>
      </c>
      <c r="G28" s="245">
        <v>9</v>
      </c>
      <c r="H28" s="75">
        <f t="shared" si="0"/>
        <v>153</v>
      </c>
      <c r="I28" s="259">
        <v>1</v>
      </c>
      <c r="J28" s="260"/>
      <c r="K28" s="492">
        <v>1</v>
      </c>
      <c r="L28" s="261"/>
      <c r="M28" s="329"/>
      <c r="N28" s="487">
        <v>1</v>
      </c>
      <c r="O28" s="484">
        <v>0</v>
      </c>
      <c r="P28" s="487">
        <v>8</v>
      </c>
      <c r="Q28" s="488">
        <v>10</v>
      </c>
      <c r="R28" s="329"/>
      <c r="S28" s="487">
        <v>39</v>
      </c>
      <c r="T28" s="487">
        <v>5</v>
      </c>
      <c r="U28" s="487">
        <v>1</v>
      </c>
      <c r="V28" s="487">
        <v>31</v>
      </c>
      <c r="W28" s="486"/>
      <c r="X28" s="484">
        <v>0</v>
      </c>
      <c r="Y28" s="329"/>
      <c r="Z28" s="329"/>
      <c r="AA28" s="484">
        <v>0</v>
      </c>
      <c r="AB28" s="486"/>
      <c r="AC28" s="329"/>
      <c r="AD28" s="484">
        <v>0</v>
      </c>
      <c r="AE28" s="491">
        <v>57</v>
      </c>
      <c r="AF28" s="70"/>
    </row>
    <row r="29" spans="1:32" s="25" customFormat="1" ht="39" customHeight="1" x14ac:dyDescent="0.25">
      <c r="A29" s="629" t="s">
        <v>213</v>
      </c>
      <c r="B29" s="629" t="s">
        <v>115</v>
      </c>
      <c r="C29" s="102">
        <v>37478</v>
      </c>
      <c r="D29" s="237" t="s">
        <v>19</v>
      </c>
      <c r="E29" s="243">
        <v>6</v>
      </c>
      <c r="F29" s="244">
        <v>1</v>
      </c>
      <c r="G29" s="245">
        <v>5</v>
      </c>
      <c r="H29" s="75">
        <f t="shared" si="0"/>
        <v>120</v>
      </c>
      <c r="I29" s="259"/>
      <c r="J29" s="260"/>
      <c r="K29" s="492">
        <v>6</v>
      </c>
      <c r="L29" s="485">
        <v>0</v>
      </c>
      <c r="M29" s="483">
        <v>34</v>
      </c>
      <c r="N29" s="487">
        <v>47</v>
      </c>
      <c r="O29" s="329"/>
      <c r="P29" s="329"/>
      <c r="Q29" s="261"/>
      <c r="R29" s="329"/>
      <c r="S29" s="329"/>
      <c r="T29" s="329"/>
      <c r="U29" s="329"/>
      <c r="V29" s="487">
        <v>12</v>
      </c>
      <c r="W29" s="486"/>
      <c r="X29" s="329"/>
      <c r="Y29" s="329"/>
      <c r="Z29" s="329"/>
      <c r="AA29" s="329"/>
      <c r="AB29" s="486"/>
      <c r="AC29" s="329"/>
      <c r="AD29" s="329"/>
      <c r="AE29" s="495">
        <v>21</v>
      </c>
      <c r="AF29" s="70"/>
    </row>
    <row r="30" spans="1:32" s="25" customFormat="1" ht="39" customHeight="1" x14ac:dyDescent="0.25">
      <c r="A30" s="629" t="s">
        <v>238</v>
      </c>
      <c r="B30" s="629" t="s">
        <v>239</v>
      </c>
      <c r="C30" s="102">
        <v>37858</v>
      </c>
      <c r="D30" s="237" t="s">
        <v>19</v>
      </c>
      <c r="E30" s="243">
        <v>3</v>
      </c>
      <c r="F30" s="244">
        <v>1</v>
      </c>
      <c r="G30" s="245">
        <v>2</v>
      </c>
      <c r="H30" s="75">
        <f t="shared" si="0"/>
        <v>101</v>
      </c>
      <c r="I30" s="259"/>
      <c r="J30" s="260"/>
      <c r="K30" s="328"/>
      <c r="L30" s="261"/>
      <c r="M30" s="329"/>
      <c r="N30" s="329"/>
      <c r="O30" s="484">
        <v>0</v>
      </c>
      <c r="P30" s="329"/>
      <c r="Q30" s="261"/>
      <c r="R30" s="329"/>
      <c r="S30" s="483">
        <v>62</v>
      </c>
      <c r="T30" s="329"/>
      <c r="U30" s="329"/>
      <c r="V30" s="329"/>
      <c r="W30" s="486"/>
      <c r="X30" s="329"/>
      <c r="Y30" s="329"/>
      <c r="Z30" s="329"/>
      <c r="AA30" s="329"/>
      <c r="AB30" s="486"/>
      <c r="AC30" s="329"/>
      <c r="AD30" s="329"/>
      <c r="AE30" s="495">
        <v>39</v>
      </c>
      <c r="AF30" s="70"/>
    </row>
    <row r="31" spans="1:32" s="25" customFormat="1" ht="39" customHeight="1" x14ac:dyDescent="0.25">
      <c r="A31" s="629" t="s">
        <v>299</v>
      </c>
      <c r="B31" s="629" t="s">
        <v>267</v>
      </c>
      <c r="C31" s="102">
        <v>37618</v>
      </c>
      <c r="D31" s="237" t="s">
        <v>20</v>
      </c>
      <c r="E31" s="243">
        <v>3</v>
      </c>
      <c r="F31" s="244">
        <v>1</v>
      </c>
      <c r="G31" s="245">
        <v>2</v>
      </c>
      <c r="H31" s="75">
        <f t="shared" si="0"/>
        <v>100</v>
      </c>
      <c r="I31" s="259"/>
      <c r="J31" s="260"/>
      <c r="K31" s="328"/>
      <c r="L31" s="482">
        <v>41</v>
      </c>
      <c r="M31" s="329"/>
      <c r="N31" s="484">
        <v>49</v>
      </c>
      <c r="O31" s="487">
        <v>10</v>
      </c>
      <c r="P31" s="329"/>
      <c r="Q31" s="261"/>
      <c r="R31" s="329"/>
      <c r="S31" s="329"/>
      <c r="T31" s="329"/>
      <c r="U31" s="329"/>
      <c r="V31" s="329"/>
      <c r="W31" s="486"/>
      <c r="X31" s="329"/>
      <c r="Y31" s="329"/>
      <c r="Z31" s="329"/>
      <c r="AA31" s="329"/>
      <c r="AB31" s="486"/>
      <c r="AC31" s="329"/>
      <c r="AD31" s="329"/>
      <c r="AE31" s="330"/>
      <c r="AF31" s="70"/>
    </row>
    <row r="32" spans="1:32" s="25" customFormat="1" ht="39" customHeight="1" x14ac:dyDescent="0.25">
      <c r="A32" s="629" t="s">
        <v>283</v>
      </c>
      <c r="B32" s="629" t="s">
        <v>284</v>
      </c>
      <c r="C32" s="102">
        <v>37376</v>
      </c>
      <c r="D32" s="237" t="s">
        <v>20</v>
      </c>
      <c r="E32" s="243">
        <v>5</v>
      </c>
      <c r="F32" s="244">
        <v>1</v>
      </c>
      <c r="G32" s="245">
        <v>3</v>
      </c>
      <c r="H32" s="75">
        <f t="shared" si="0"/>
        <v>86</v>
      </c>
      <c r="I32" s="259"/>
      <c r="J32" s="260"/>
      <c r="K32" s="328"/>
      <c r="L32" s="261"/>
      <c r="M32" s="329"/>
      <c r="N32" s="329"/>
      <c r="O32" s="329"/>
      <c r="P32" s="329"/>
      <c r="Q32" s="261"/>
      <c r="R32" s="329"/>
      <c r="S32" s="329"/>
      <c r="T32" s="329"/>
      <c r="U32" s="329"/>
      <c r="V32" s="329"/>
      <c r="W32" s="486"/>
      <c r="X32" s="484">
        <v>0</v>
      </c>
      <c r="Y32" s="487">
        <v>22</v>
      </c>
      <c r="Z32" s="329"/>
      <c r="AA32" s="329"/>
      <c r="AB32" s="486"/>
      <c r="AC32" s="484">
        <v>0</v>
      </c>
      <c r="AD32" s="487">
        <v>1</v>
      </c>
      <c r="AE32" s="491">
        <v>63</v>
      </c>
      <c r="AF32" s="70"/>
    </row>
    <row r="33" spans="1:32" s="25" customFormat="1" ht="39" customHeight="1" x14ac:dyDescent="0.25">
      <c r="A33" s="629" t="s">
        <v>294</v>
      </c>
      <c r="B33" s="629" t="s">
        <v>295</v>
      </c>
      <c r="C33" s="102">
        <v>37690</v>
      </c>
      <c r="D33" s="237" t="s">
        <v>22</v>
      </c>
      <c r="E33" s="243">
        <v>4</v>
      </c>
      <c r="F33" s="244">
        <v>1</v>
      </c>
      <c r="G33" s="245">
        <v>1</v>
      </c>
      <c r="H33" s="75">
        <f t="shared" si="0"/>
        <v>80</v>
      </c>
      <c r="I33" s="259"/>
      <c r="J33" s="445"/>
      <c r="K33" s="328"/>
      <c r="L33" s="261"/>
      <c r="M33" s="329"/>
      <c r="N33" s="329"/>
      <c r="O33" s="484">
        <v>0</v>
      </c>
      <c r="P33" s="329"/>
      <c r="Q33" s="261"/>
      <c r="R33" s="484">
        <v>0</v>
      </c>
      <c r="S33" s="483">
        <v>80</v>
      </c>
      <c r="T33" s="329"/>
      <c r="U33" s="329"/>
      <c r="V33" s="484">
        <v>0</v>
      </c>
      <c r="W33" s="486"/>
      <c r="X33" s="329"/>
      <c r="Y33" s="329"/>
      <c r="Z33" s="329"/>
      <c r="AA33" s="329"/>
      <c r="AB33" s="486"/>
      <c r="AC33" s="329"/>
      <c r="AD33" s="329"/>
      <c r="AE33" s="330"/>
      <c r="AF33" s="70"/>
    </row>
    <row r="34" spans="1:32" s="25" customFormat="1" ht="39" customHeight="1" x14ac:dyDescent="0.25">
      <c r="A34" s="629" t="s">
        <v>216</v>
      </c>
      <c r="B34" s="629" t="s">
        <v>296</v>
      </c>
      <c r="C34" s="102">
        <v>37267</v>
      </c>
      <c r="D34" s="237" t="s">
        <v>19</v>
      </c>
      <c r="E34" s="243">
        <v>1</v>
      </c>
      <c r="F34" s="244">
        <v>1</v>
      </c>
      <c r="G34" s="245">
        <v>1</v>
      </c>
      <c r="H34" s="75">
        <f t="shared" si="0"/>
        <v>51</v>
      </c>
      <c r="I34" s="259"/>
      <c r="J34" s="260"/>
      <c r="K34" s="328"/>
      <c r="L34" s="261"/>
      <c r="M34" s="329"/>
      <c r="N34" s="329"/>
      <c r="O34" s="329"/>
      <c r="P34" s="483">
        <v>51</v>
      </c>
      <c r="Q34" s="261"/>
      <c r="R34" s="329"/>
      <c r="S34" s="329"/>
      <c r="T34" s="329"/>
      <c r="U34" s="329"/>
      <c r="V34" s="329"/>
      <c r="W34" s="486"/>
      <c r="X34" s="329"/>
      <c r="Y34" s="329"/>
      <c r="Z34" s="329"/>
      <c r="AA34" s="329"/>
      <c r="AB34" s="486"/>
      <c r="AC34" s="329"/>
      <c r="AD34" s="329"/>
      <c r="AE34" s="330"/>
      <c r="AF34" s="70"/>
    </row>
    <row r="35" spans="1:32" s="25" customFormat="1" ht="39" customHeight="1" x14ac:dyDescent="0.25">
      <c r="A35" s="629" t="s">
        <v>297</v>
      </c>
      <c r="B35" s="629" t="s">
        <v>298</v>
      </c>
      <c r="C35" s="104">
        <v>37375</v>
      </c>
      <c r="D35" s="237" t="s">
        <v>19</v>
      </c>
      <c r="E35" s="243">
        <v>6</v>
      </c>
      <c r="F35" s="244">
        <v>1</v>
      </c>
      <c r="G35" s="245">
        <v>3</v>
      </c>
      <c r="H35" s="75">
        <f t="shared" si="0"/>
        <v>49</v>
      </c>
      <c r="I35" s="259"/>
      <c r="J35" s="260"/>
      <c r="K35" s="328"/>
      <c r="L35" s="488">
        <v>3</v>
      </c>
      <c r="M35" s="483">
        <v>12</v>
      </c>
      <c r="N35" s="484">
        <v>0</v>
      </c>
      <c r="O35" s="329"/>
      <c r="P35" s="484">
        <v>0</v>
      </c>
      <c r="Q35" s="261"/>
      <c r="R35" s="484">
        <v>0</v>
      </c>
      <c r="S35" s="329"/>
      <c r="T35" s="487">
        <v>34</v>
      </c>
      <c r="U35" s="329"/>
      <c r="V35" s="329"/>
      <c r="W35" s="486"/>
      <c r="X35" s="329"/>
      <c r="Y35" s="329"/>
      <c r="Z35" s="329"/>
      <c r="AA35" s="329"/>
      <c r="AB35" s="486"/>
      <c r="AC35" s="329"/>
      <c r="AD35" s="329"/>
      <c r="AE35" s="330"/>
      <c r="AF35" s="70"/>
    </row>
    <row r="36" spans="1:32" s="25" customFormat="1" ht="39" customHeight="1" x14ac:dyDescent="0.25">
      <c r="A36" s="629" t="s">
        <v>123</v>
      </c>
      <c r="B36" s="629" t="s">
        <v>124</v>
      </c>
      <c r="C36" s="102">
        <v>38164</v>
      </c>
      <c r="D36" s="237" t="s">
        <v>19</v>
      </c>
      <c r="E36" s="243">
        <v>1</v>
      </c>
      <c r="F36" s="244">
        <v>1</v>
      </c>
      <c r="G36" s="245">
        <v>1</v>
      </c>
      <c r="H36" s="75">
        <f t="shared" si="0"/>
        <v>45</v>
      </c>
      <c r="I36" s="259"/>
      <c r="J36" s="260"/>
      <c r="K36" s="328"/>
      <c r="L36" s="261"/>
      <c r="M36" s="329"/>
      <c r="N36" s="329"/>
      <c r="O36" s="329"/>
      <c r="P36" s="329"/>
      <c r="Q36" s="261"/>
      <c r="R36" s="329"/>
      <c r="S36" s="329"/>
      <c r="T36" s="329"/>
      <c r="U36" s="329"/>
      <c r="V36" s="329"/>
      <c r="W36" s="486"/>
      <c r="X36" s="483">
        <v>45</v>
      </c>
      <c r="Y36" s="329"/>
      <c r="Z36" s="329"/>
      <c r="AA36" s="329"/>
      <c r="AB36" s="486"/>
      <c r="AC36" s="329"/>
      <c r="AD36" s="329"/>
      <c r="AE36" s="330"/>
      <c r="AF36" s="70"/>
    </row>
    <row r="37" spans="1:32" s="25" customFormat="1" ht="39" customHeight="1" x14ac:dyDescent="0.25">
      <c r="A37" s="629" t="s">
        <v>288</v>
      </c>
      <c r="B37" s="629" t="s">
        <v>24</v>
      </c>
      <c r="C37" s="102">
        <v>37718</v>
      </c>
      <c r="D37" s="237" t="s">
        <v>20</v>
      </c>
      <c r="E37" s="243">
        <v>1</v>
      </c>
      <c r="F37" s="244">
        <v>1</v>
      </c>
      <c r="G37" s="245">
        <v>1</v>
      </c>
      <c r="H37" s="75">
        <f t="shared" si="0"/>
        <v>41</v>
      </c>
      <c r="I37" s="259"/>
      <c r="J37" s="260"/>
      <c r="K37" s="328"/>
      <c r="L37" s="261"/>
      <c r="M37" s="329"/>
      <c r="N37" s="329"/>
      <c r="O37" s="329"/>
      <c r="P37" s="329"/>
      <c r="Q37" s="261"/>
      <c r="R37" s="329"/>
      <c r="S37" s="483">
        <v>41</v>
      </c>
      <c r="T37" s="329"/>
      <c r="U37" s="329"/>
      <c r="V37" s="329"/>
      <c r="W37" s="486"/>
      <c r="X37" s="329"/>
      <c r="Y37" s="329"/>
      <c r="Z37" s="329"/>
      <c r="AA37" s="329"/>
      <c r="AB37" s="486"/>
      <c r="AC37" s="329"/>
      <c r="AD37" s="329"/>
      <c r="AE37" s="330"/>
      <c r="AF37" s="70"/>
    </row>
    <row r="38" spans="1:32" s="25" customFormat="1" ht="39" customHeight="1" x14ac:dyDescent="0.25">
      <c r="A38" s="629" t="s">
        <v>286</v>
      </c>
      <c r="B38" s="629" t="s">
        <v>287</v>
      </c>
      <c r="C38" s="102">
        <v>37490</v>
      </c>
      <c r="D38" s="237" t="s">
        <v>19</v>
      </c>
      <c r="E38" s="243">
        <v>2</v>
      </c>
      <c r="F38" s="244">
        <v>0</v>
      </c>
      <c r="G38" s="245">
        <v>1</v>
      </c>
      <c r="H38" s="75">
        <f t="shared" si="0"/>
        <v>19</v>
      </c>
      <c r="I38" s="259"/>
      <c r="J38" s="260"/>
      <c r="K38" s="328"/>
      <c r="L38" s="261"/>
      <c r="M38" s="329"/>
      <c r="N38" s="329"/>
      <c r="O38" s="329"/>
      <c r="P38" s="329"/>
      <c r="Q38" s="261"/>
      <c r="R38" s="329"/>
      <c r="S38" s="329"/>
      <c r="T38" s="329"/>
      <c r="U38" s="329"/>
      <c r="V38" s="329"/>
      <c r="W38" s="486"/>
      <c r="X38" s="329"/>
      <c r="Y38" s="484">
        <v>0</v>
      </c>
      <c r="Z38" s="329"/>
      <c r="AA38" s="329"/>
      <c r="AB38" s="486"/>
      <c r="AC38" s="329"/>
      <c r="AD38" s="329"/>
      <c r="AE38" s="495">
        <v>19</v>
      </c>
      <c r="AF38" s="70"/>
    </row>
    <row r="39" spans="1:32" s="25" customFormat="1" ht="39" customHeight="1" x14ac:dyDescent="0.25">
      <c r="A39" s="629" t="s">
        <v>134</v>
      </c>
      <c r="B39" s="629" t="s">
        <v>135</v>
      </c>
      <c r="C39" s="102">
        <v>38293</v>
      </c>
      <c r="D39" s="237" t="s">
        <v>21</v>
      </c>
      <c r="E39" s="243">
        <v>1</v>
      </c>
      <c r="F39" s="244">
        <v>0</v>
      </c>
      <c r="G39" s="245">
        <v>1</v>
      </c>
      <c r="H39" s="75">
        <f t="shared" si="0"/>
        <v>18</v>
      </c>
      <c r="I39" s="259"/>
      <c r="J39" s="260"/>
      <c r="K39" s="328"/>
      <c r="L39" s="261"/>
      <c r="M39" s="329"/>
      <c r="N39" s="329"/>
      <c r="O39" s="329"/>
      <c r="P39" s="329"/>
      <c r="Q39" s="261"/>
      <c r="R39" s="329"/>
      <c r="S39" s="487">
        <v>18</v>
      </c>
      <c r="T39" s="329"/>
      <c r="U39" s="329"/>
      <c r="V39" s="329"/>
      <c r="W39" s="486"/>
      <c r="X39" s="329"/>
      <c r="Y39" s="329"/>
      <c r="Z39" s="329"/>
      <c r="AA39" s="329"/>
      <c r="AB39" s="486"/>
      <c r="AC39" s="329"/>
      <c r="AD39" s="329"/>
      <c r="AE39" s="330"/>
      <c r="AF39" s="70"/>
    </row>
    <row r="40" spans="1:32" s="25" customFormat="1" ht="39" customHeight="1" x14ac:dyDescent="0.25">
      <c r="A40" s="629" t="s">
        <v>138</v>
      </c>
      <c r="B40" s="629" t="s">
        <v>139</v>
      </c>
      <c r="C40" s="102">
        <v>38322</v>
      </c>
      <c r="D40" s="237" t="s">
        <v>20</v>
      </c>
      <c r="E40" s="243">
        <v>1</v>
      </c>
      <c r="F40" s="244">
        <v>0</v>
      </c>
      <c r="G40" s="245">
        <v>1</v>
      </c>
      <c r="H40" s="75">
        <f t="shared" si="0"/>
        <v>18</v>
      </c>
      <c r="I40" s="259">
        <v>1</v>
      </c>
      <c r="J40" s="260"/>
      <c r="K40" s="328"/>
      <c r="L40" s="261"/>
      <c r="M40" s="329"/>
      <c r="N40" s="329"/>
      <c r="O40" s="329"/>
      <c r="P40" s="329"/>
      <c r="Q40" s="261"/>
      <c r="R40" s="329"/>
      <c r="S40" s="487">
        <v>18</v>
      </c>
      <c r="T40" s="329"/>
      <c r="U40" s="329"/>
      <c r="V40" s="329"/>
      <c r="W40" s="486"/>
      <c r="X40" s="329"/>
      <c r="Y40" s="329"/>
      <c r="Z40" s="329"/>
      <c r="AA40" s="329"/>
      <c r="AB40" s="486"/>
      <c r="AC40" s="329"/>
      <c r="AD40" s="329"/>
      <c r="AE40" s="330"/>
      <c r="AF40" s="70"/>
    </row>
    <row r="41" spans="1:32" s="25" customFormat="1" ht="39" customHeight="1" x14ac:dyDescent="0.25">
      <c r="A41" s="629" t="s">
        <v>125</v>
      </c>
      <c r="B41" s="629" t="s">
        <v>236</v>
      </c>
      <c r="C41" s="343">
        <v>37424</v>
      </c>
      <c r="D41" s="237" t="s">
        <v>20</v>
      </c>
      <c r="E41" s="243">
        <v>4</v>
      </c>
      <c r="F41" s="244">
        <v>0</v>
      </c>
      <c r="G41" s="245">
        <v>1</v>
      </c>
      <c r="H41" s="75">
        <f t="shared" si="0"/>
        <v>15</v>
      </c>
      <c r="I41" s="259"/>
      <c r="J41" s="260"/>
      <c r="K41" s="328"/>
      <c r="L41" s="261"/>
      <c r="M41" s="329"/>
      <c r="N41" s="329"/>
      <c r="O41" s="329"/>
      <c r="P41" s="329"/>
      <c r="Q41" s="261"/>
      <c r="R41" s="329"/>
      <c r="S41" s="484">
        <v>0</v>
      </c>
      <c r="T41" s="329"/>
      <c r="U41" s="484">
        <v>0</v>
      </c>
      <c r="V41" s="484">
        <v>0</v>
      </c>
      <c r="W41" s="486"/>
      <c r="X41" s="329"/>
      <c r="Y41" s="487">
        <v>15</v>
      </c>
      <c r="Z41" s="329"/>
      <c r="AA41" s="329"/>
      <c r="AB41" s="486"/>
      <c r="AC41" s="329"/>
      <c r="AD41" s="329"/>
      <c r="AE41" s="330"/>
      <c r="AF41" s="70"/>
    </row>
    <row r="42" spans="1:32" s="25" customFormat="1" ht="39" customHeight="1" thickBot="1" x14ac:dyDescent="0.3">
      <c r="A42" s="280"/>
      <c r="B42" s="242"/>
      <c r="C42" s="281"/>
      <c r="D42" s="282"/>
      <c r="E42" s="243"/>
      <c r="F42" s="244"/>
      <c r="G42" s="245"/>
      <c r="H42" s="88"/>
      <c r="I42" s="273"/>
      <c r="J42" s="274"/>
      <c r="K42" s="332"/>
      <c r="L42" s="333"/>
      <c r="M42" s="334"/>
      <c r="N42" s="334"/>
      <c r="O42" s="334"/>
      <c r="P42" s="334"/>
      <c r="Q42" s="333"/>
      <c r="R42" s="334"/>
      <c r="S42" s="334"/>
      <c r="T42" s="334"/>
      <c r="U42" s="334"/>
      <c r="V42" s="334"/>
      <c r="W42" s="506"/>
      <c r="X42" s="334"/>
      <c r="Y42" s="334"/>
      <c r="Z42" s="334"/>
      <c r="AA42" s="334"/>
      <c r="AB42" s="506"/>
      <c r="AC42" s="334"/>
      <c r="AD42" s="334"/>
      <c r="AE42" s="335"/>
      <c r="AF42" s="70"/>
    </row>
    <row r="43" spans="1:32" s="9" customFormat="1" ht="35.1" customHeight="1" thickBot="1" x14ac:dyDescent="0.5">
      <c r="A43" s="957" t="s">
        <v>2</v>
      </c>
      <c r="B43" s="958"/>
      <c r="C43" s="958"/>
      <c r="D43" s="958"/>
      <c r="E43" s="960"/>
      <c r="F43" s="960"/>
      <c r="G43" s="961"/>
      <c r="H43" s="275">
        <v>0</v>
      </c>
      <c r="I43" s="276"/>
      <c r="J43" s="505"/>
      <c r="K43" s="510"/>
      <c r="L43" s="511"/>
      <c r="M43" s="511"/>
      <c r="N43" s="511"/>
      <c r="O43" s="511"/>
      <c r="P43" s="511"/>
      <c r="Q43" s="511"/>
      <c r="R43" s="511"/>
      <c r="S43" s="512"/>
      <c r="T43" s="511"/>
      <c r="U43" s="511"/>
      <c r="V43" s="511"/>
      <c r="W43" s="513"/>
      <c r="X43" s="511"/>
      <c r="Y43" s="511"/>
      <c r="Z43" s="511"/>
      <c r="AA43" s="511"/>
      <c r="AB43" s="513"/>
      <c r="AC43" s="522">
        <v>14</v>
      </c>
      <c r="AD43" s="511"/>
      <c r="AE43" s="514"/>
    </row>
    <row r="44" spans="1:32" s="8" customFormat="1" ht="35.1" customHeight="1" thickBot="1" x14ac:dyDescent="0.5">
      <c r="A44" s="957" t="s">
        <v>25</v>
      </c>
      <c r="B44" s="958"/>
      <c r="C44" s="958"/>
      <c r="D44" s="958"/>
      <c r="E44" s="958"/>
      <c r="F44" s="958"/>
      <c r="G44" s="959"/>
      <c r="H44" s="277"/>
      <c r="I44" s="278"/>
      <c r="J44" s="121"/>
      <c r="K44" s="515"/>
      <c r="L44" s="508"/>
      <c r="M44" s="507"/>
      <c r="N44" s="507"/>
      <c r="O44" s="507"/>
      <c r="P44" s="507"/>
      <c r="Q44" s="508"/>
      <c r="R44" s="507"/>
      <c r="S44" s="507"/>
      <c r="T44" s="507"/>
      <c r="U44" s="507"/>
      <c r="V44" s="507"/>
      <c r="W44" s="509"/>
      <c r="X44" s="507"/>
      <c r="Y44" s="507"/>
      <c r="Z44" s="507"/>
      <c r="AA44" s="507"/>
      <c r="AB44" s="509"/>
      <c r="AC44" s="507"/>
      <c r="AD44" s="507"/>
      <c r="AE44" s="516"/>
    </row>
    <row r="45" spans="1:32" s="8" customFormat="1" ht="35.1" customHeight="1" thickBot="1" x14ac:dyDescent="0.5">
      <c r="A45" s="962" t="s">
        <v>42</v>
      </c>
      <c r="B45" s="960"/>
      <c r="C45" s="960"/>
      <c r="D45" s="960"/>
      <c r="E45" s="960"/>
      <c r="F45" s="960"/>
      <c r="G45" s="961"/>
      <c r="H45" s="279"/>
      <c r="I45" s="276">
        <v>0</v>
      </c>
      <c r="J45" s="122"/>
      <c r="K45" s="517"/>
      <c r="L45" s="518"/>
      <c r="M45" s="519"/>
      <c r="N45" s="519"/>
      <c r="O45" s="519"/>
      <c r="P45" s="519"/>
      <c r="Q45" s="518"/>
      <c r="R45" s="519"/>
      <c r="S45" s="519"/>
      <c r="T45" s="519"/>
      <c r="U45" s="519"/>
      <c r="V45" s="519"/>
      <c r="W45" s="520"/>
      <c r="X45" s="519"/>
      <c r="Y45" s="519"/>
      <c r="Z45" s="519"/>
      <c r="AA45" s="519"/>
      <c r="AB45" s="520"/>
      <c r="AC45" s="519"/>
      <c r="AD45" s="519"/>
      <c r="AE45" s="521"/>
    </row>
    <row r="46" spans="1:32" ht="35.1" customHeight="1" x14ac:dyDescent="0.4">
      <c r="A46" s="963" t="s">
        <v>40</v>
      </c>
      <c r="D46" s="942" t="s">
        <v>1</v>
      </c>
      <c r="E46" s="943"/>
      <c r="F46" s="943"/>
      <c r="G46" s="944"/>
      <c r="H46" s="285">
        <f>SUM(H6:H45)</f>
        <v>16706</v>
      </c>
      <c r="I46" s="7"/>
      <c r="J46" s="948" t="s">
        <v>0</v>
      </c>
      <c r="K46" s="1002"/>
      <c r="L46" s="1002"/>
      <c r="M46" s="1002"/>
      <c r="N46" s="1002"/>
      <c r="O46" s="1002"/>
      <c r="P46" s="1002"/>
      <c r="Q46" s="1002"/>
      <c r="R46" s="1002"/>
      <c r="S46" s="1002"/>
      <c r="T46" s="1002"/>
      <c r="U46" s="1002"/>
      <c r="V46" s="1002"/>
      <c r="X46" s="15"/>
      <c r="Y46" s="15"/>
      <c r="Z46" s="15"/>
      <c r="AA46" s="15"/>
      <c r="AC46" s="15"/>
      <c r="AD46" s="15"/>
      <c r="AE46" s="15"/>
    </row>
    <row r="47" spans="1:32" ht="35.1" customHeight="1" thickBot="1" x14ac:dyDescent="0.45">
      <c r="A47" s="964"/>
      <c r="D47" s="945"/>
      <c r="E47" s="946"/>
      <c r="F47" s="946"/>
      <c r="G47" s="947"/>
      <c r="H47" s="286"/>
      <c r="J47" s="951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X47" s="15"/>
      <c r="Y47" s="15"/>
      <c r="Z47" s="15"/>
      <c r="AA47" s="15"/>
      <c r="AC47" s="15"/>
      <c r="AD47" s="15"/>
      <c r="AE47" s="15"/>
    </row>
    <row r="48" spans="1:32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</sheetData>
  <sortState ref="A6:AE41">
    <sortCondition descending="1" ref="H6:H41"/>
  </sortState>
  <mergeCells count="19">
    <mergeCell ref="G3:G4"/>
    <mergeCell ref="E5:G5"/>
    <mergeCell ref="K3:AE3"/>
    <mergeCell ref="A2:AE2"/>
    <mergeCell ref="A1:AE1"/>
    <mergeCell ref="D46:G47"/>
    <mergeCell ref="J46:V47"/>
    <mergeCell ref="J3:J4"/>
    <mergeCell ref="A43:G43"/>
    <mergeCell ref="A44:G44"/>
    <mergeCell ref="A45:G45"/>
    <mergeCell ref="A46:A47"/>
    <mergeCell ref="A3:B5"/>
    <mergeCell ref="C3:C5"/>
    <mergeCell ref="D3:D5"/>
    <mergeCell ref="H3:H4"/>
    <mergeCell ref="I3:I4"/>
    <mergeCell ref="E3:E4"/>
    <mergeCell ref="F3:F4"/>
  </mergeCells>
  <pageMargins left="0.39370078740157483" right="0.17" top="0.27559055118110237" bottom="0.27559055118110237" header="0" footer="0"/>
  <pageSetup paperSize="9"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J84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3" style="6" bestFit="1" customWidth="1"/>
    <col min="2" max="2" width="23.28515625" style="6" customWidth="1"/>
    <col min="3" max="3" width="16.85546875" style="19" bestFit="1" customWidth="1"/>
    <col min="4" max="4" width="18.42578125" style="5" bestFit="1" customWidth="1"/>
    <col min="5" max="7" width="6.7109375" style="5" customWidth="1"/>
    <col min="8" max="8" width="12" style="5" bestFit="1" customWidth="1"/>
    <col min="9" max="10" width="6.42578125" style="5" bestFit="1" customWidth="1"/>
    <col min="11" max="12" width="5.7109375" style="4" customWidth="1"/>
    <col min="13" max="13" width="5.7109375" style="1" customWidth="1"/>
    <col min="14" max="14" width="5.7109375" style="3" customWidth="1"/>
    <col min="15" max="16" width="5.7109375" style="1" customWidth="1"/>
    <col min="17" max="17" width="5.7109375" style="4" customWidth="1"/>
    <col min="18" max="18" width="5.7109375" style="1" customWidth="1"/>
    <col min="19" max="19" width="5.7109375" style="3" customWidth="1"/>
    <col min="20" max="22" width="5.7109375" style="1" customWidth="1"/>
    <col min="23" max="23" width="5.7109375" style="3" customWidth="1"/>
    <col min="24" max="29" width="5.7109375" style="1" customWidth="1"/>
    <col min="30" max="30" width="4.7109375" style="2" customWidth="1"/>
    <col min="31" max="31" width="9.7109375" style="15" hidden="1" customWidth="1"/>
    <col min="32" max="36" width="5.7109375" style="1" customWidth="1"/>
    <col min="37" max="16384" width="9.140625" style="1"/>
  </cols>
  <sheetData>
    <row r="1" spans="1:36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</row>
    <row r="2" spans="1:36" ht="45" customHeight="1" thickBot="1" x14ac:dyDescent="0.75">
      <c r="A2" s="917" t="s">
        <v>450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  <c r="AD2" s="917"/>
    </row>
    <row r="3" spans="1:36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  <c r="X3" s="1006"/>
      <c r="Y3" s="1006"/>
      <c r="Z3" s="1006"/>
      <c r="AA3" s="1006"/>
      <c r="AB3" s="1055"/>
      <c r="AC3" s="1055"/>
      <c r="AD3" s="927"/>
    </row>
    <row r="4" spans="1:36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153</v>
      </c>
      <c r="L4" s="14" t="s">
        <v>155</v>
      </c>
      <c r="M4" s="13" t="s">
        <v>157</v>
      </c>
      <c r="N4" s="13" t="s">
        <v>159</v>
      </c>
      <c r="O4" s="13" t="s">
        <v>161</v>
      </c>
      <c r="P4" s="13" t="s">
        <v>163</v>
      </c>
      <c r="Q4" s="14" t="s">
        <v>165</v>
      </c>
      <c r="R4" s="93" t="s">
        <v>153</v>
      </c>
      <c r="S4" s="14" t="s">
        <v>155</v>
      </c>
      <c r="T4" s="13" t="s">
        <v>157</v>
      </c>
      <c r="U4" s="13" t="s">
        <v>159</v>
      </c>
      <c r="V4" s="13" t="s">
        <v>161</v>
      </c>
      <c r="W4" s="13" t="s">
        <v>163</v>
      </c>
      <c r="X4" s="14" t="s">
        <v>165</v>
      </c>
      <c r="Y4" s="14" t="s">
        <v>258</v>
      </c>
      <c r="Z4" s="13" t="s">
        <v>259</v>
      </c>
      <c r="AA4" s="13" t="s">
        <v>247</v>
      </c>
      <c r="AB4" s="13" t="s">
        <v>260</v>
      </c>
      <c r="AC4" s="13" t="s">
        <v>261</v>
      </c>
      <c r="AD4" s="12"/>
      <c r="AE4" s="16"/>
    </row>
    <row r="5" spans="1:36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1360</v>
      </c>
      <c r="I5" s="53">
        <v>42</v>
      </c>
      <c r="J5" s="54">
        <v>20</v>
      </c>
      <c r="K5" s="129" t="s">
        <v>154</v>
      </c>
      <c r="L5" s="145" t="s">
        <v>156</v>
      </c>
      <c r="M5" s="130" t="s">
        <v>158</v>
      </c>
      <c r="N5" s="130" t="s">
        <v>160</v>
      </c>
      <c r="O5" s="131" t="s">
        <v>162</v>
      </c>
      <c r="P5" s="130" t="s">
        <v>164</v>
      </c>
      <c r="Q5" s="145" t="s">
        <v>154</v>
      </c>
      <c r="R5" s="130" t="s">
        <v>166</v>
      </c>
      <c r="S5" s="130" t="s">
        <v>160</v>
      </c>
      <c r="T5" s="131" t="s">
        <v>158</v>
      </c>
      <c r="U5" s="130" t="s">
        <v>7</v>
      </c>
      <c r="V5" s="130" t="s">
        <v>254</v>
      </c>
      <c r="W5" s="130" t="s">
        <v>164</v>
      </c>
      <c r="X5" s="131" t="s">
        <v>154</v>
      </c>
      <c r="Y5" s="131" t="s">
        <v>262</v>
      </c>
      <c r="Z5" s="130" t="s">
        <v>154</v>
      </c>
      <c r="AA5" s="130" t="s">
        <v>156</v>
      </c>
      <c r="AB5" s="130" t="s">
        <v>154</v>
      </c>
      <c r="AC5" s="152" t="s">
        <v>265</v>
      </c>
      <c r="AD5" s="132"/>
      <c r="AE5" s="17"/>
    </row>
    <row r="6" spans="1:36" s="25" customFormat="1" ht="39" customHeight="1" x14ac:dyDescent="0.25">
      <c r="A6" s="466" t="s">
        <v>181</v>
      </c>
      <c r="B6" s="467" t="s">
        <v>182</v>
      </c>
      <c r="C6" s="581">
        <v>37110</v>
      </c>
      <c r="D6" s="578" t="s">
        <v>19</v>
      </c>
      <c r="E6" s="64">
        <v>17</v>
      </c>
      <c r="F6" s="65">
        <v>17</v>
      </c>
      <c r="G6" s="66">
        <v>17</v>
      </c>
      <c r="H6" s="67">
        <f t="shared" ref="H6:H47" si="0">K6+L6+M6+N6+O6+P6+Q6+R6+S6+T6+U6+V6+W6+X6+Z6+AA6+AB6+AC6+AD6</f>
        <v>1280</v>
      </c>
      <c r="I6" s="68">
        <v>1</v>
      </c>
      <c r="J6" s="69"/>
      <c r="K6" s="375">
        <v>80</v>
      </c>
      <c r="L6" s="384">
        <v>80</v>
      </c>
      <c r="M6" s="380">
        <v>80</v>
      </c>
      <c r="N6" s="380">
        <v>80</v>
      </c>
      <c r="O6" s="380">
        <v>80</v>
      </c>
      <c r="P6" s="405"/>
      <c r="Q6" s="384">
        <v>80</v>
      </c>
      <c r="R6" s="380">
        <v>80</v>
      </c>
      <c r="S6" s="380">
        <v>80</v>
      </c>
      <c r="T6" s="380">
        <v>80</v>
      </c>
      <c r="U6" s="380">
        <v>80</v>
      </c>
      <c r="V6" s="380">
        <v>80</v>
      </c>
      <c r="W6" s="405"/>
      <c r="X6" s="380">
        <v>80</v>
      </c>
      <c r="Y6" s="380">
        <v>80</v>
      </c>
      <c r="Z6" s="380">
        <v>80</v>
      </c>
      <c r="AA6" s="380">
        <v>80</v>
      </c>
      <c r="AB6" s="448">
        <v>80</v>
      </c>
      <c r="AC6" s="448">
        <v>80</v>
      </c>
      <c r="AD6" s="319"/>
      <c r="AE6" s="70"/>
      <c r="AF6" s="70"/>
    </row>
    <row r="7" spans="1:36" s="25" customFormat="1" ht="39" customHeight="1" x14ac:dyDescent="0.25">
      <c r="A7" s="470" t="s">
        <v>188</v>
      </c>
      <c r="B7" s="471" t="s">
        <v>189</v>
      </c>
      <c r="C7" s="102">
        <v>37126</v>
      </c>
      <c r="D7" s="579" t="s">
        <v>20</v>
      </c>
      <c r="E7" s="72">
        <v>15</v>
      </c>
      <c r="F7" s="73">
        <v>15</v>
      </c>
      <c r="G7" s="74">
        <v>15</v>
      </c>
      <c r="H7" s="75">
        <f t="shared" si="0"/>
        <v>1080</v>
      </c>
      <c r="I7" s="76">
        <v>3</v>
      </c>
      <c r="J7" s="77"/>
      <c r="K7" s="376">
        <v>80</v>
      </c>
      <c r="L7" s="378">
        <v>80</v>
      </c>
      <c r="M7" s="144"/>
      <c r="N7" s="144"/>
      <c r="O7" s="381">
        <v>71</v>
      </c>
      <c r="P7" s="406"/>
      <c r="Q7" s="378">
        <v>80</v>
      </c>
      <c r="R7" s="381">
        <v>80</v>
      </c>
      <c r="S7" s="381">
        <v>79</v>
      </c>
      <c r="T7" s="381">
        <v>80</v>
      </c>
      <c r="U7" s="381">
        <v>79</v>
      </c>
      <c r="V7" s="381">
        <v>67</v>
      </c>
      <c r="W7" s="406"/>
      <c r="X7" s="381">
        <v>64</v>
      </c>
      <c r="Y7" s="381">
        <v>80</v>
      </c>
      <c r="Z7" s="381">
        <v>80</v>
      </c>
      <c r="AA7" s="381">
        <v>80</v>
      </c>
      <c r="AB7" s="447">
        <v>80</v>
      </c>
      <c r="AC7" s="447">
        <v>80</v>
      </c>
      <c r="AD7" s="322"/>
      <c r="AE7" s="70"/>
      <c r="AF7" s="70"/>
    </row>
    <row r="8" spans="1:36" s="25" customFormat="1" ht="39" customHeight="1" x14ac:dyDescent="0.25">
      <c r="A8" s="468" t="s">
        <v>211</v>
      </c>
      <c r="B8" s="469" t="s">
        <v>212</v>
      </c>
      <c r="C8" s="102">
        <v>37270</v>
      </c>
      <c r="D8" s="579" t="s">
        <v>20</v>
      </c>
      <c r="E8" s="72">
        <v>14</v>
      </c>
      <c r="F8" s="73">
        <v>14</v>
      </c>
      <c r="G8" s="74">
        <v>14</v>
      </c>
      <c r="H8" s="75">
        <f t="shared" si="0"/>
        <v>906</v>
      </c>
      <c r="I8" s="76">
        <v>1</v>
      </c>
      <c r="J8" s="77"/>
      <c r="K8" s="376">
        <v>74</v>
      </c>
      <c r="L8" s="321"/>
      <c r="M8" s="381">
        <v>80</v>
      </c>
      <c r="N8" s="381">
        <v>80</v>
      </c>
      <c r="O8" s="381">
        <v>53</v>
      </c>
      <c r="P8" s="406"/>
      <c r="Q8" s="378">
        <v>50</v>
      </c>
      <c r="R8" s="144"/>
      <c r="S8" s="381">
        <v>80</v>
      </c>
      <c r="T8" s="381">
        <v>49</v>
      </c>
      <c r="U8" s="144"/>
      <c r="V8" s="381">
        <v>67</v>
      </c>
      <c r="W8" s="406"/>
      <c r="X8" s="381">
        <v>80</v>
      </c>
      <c r="Y8" s="381">
        <v>80</v>
      </c>
      <c r="Z8" s="381">
        <v>80</v>
      </c>
      <c r="AA8" s="381">
        <v>80</v>
      </c>
      <c r="AB8" s="447">
        <v>80</v>
      </c>
      <c r="AC8" s="447">
        <v>53</v>
      </c>
      <c r="AD8" s="324"/>
      <c r="AE8" s="70"/>
      <c r="AF8" s="70"/>
    </row>
    <row r="9" spans="1:36" s="25" customFormat="1" ht="39" customHeight="1" x14ac:dyDescent="0.25">
      <c r="A9" s="470" t="s">
        <v>192</v>
      </c>
      <c r="B9" s="471" t="s">
        <v>193</v>
      </c>
      <c r="C9" s="102">
        <v>37348</v>
      </c>
      <c r="D9" s="580" t="s">
        <v>21</v>
      </c>
      <c r="E9" s="83">
        <v>15</v>
      </c>
      <c r="F9" s="84">
        <v>14</v>
      </c>
      <c r="G9" s="82">
        <v>15</v>
      </c>
      <c r="H9" s="75">
        <f t="shared" si="0"/>
        <v>887</v>
      </c>
      <c r="I9" s="76">
        <v>12</v>
      </c>
      <c r="J9" s="82"/>
      <c r="K9" s="377">
        <v>26</v>
      </c>
      <c r="L9" s="378">
        <v>80</v>
      </c>
      <c r="M9" s="381">
        <v>55</v>
      </c>
      <c r="N9" s="381">
        <v>47</v>
      </c>
      <c r="O9" s="381">
        <v>64</v>
      </c>
      <c r="P9" s="406"/>
      <c r="Q9" s="378">
        <v>80</v>
      </c>
      <c r="R9" s="381">
        <v>80</v>
      </c>
      <c r="S9" s="381">
        <v>79</v>
      </c>
      <c r="T9" s="381">
        <v>57</v>
      </c>
      <c r="U9" s="381">
        <v>79</v>
      </c>
      <c r="V9" s="381">
        <v>41</v>
      </c>
      <c r="W9" s="406"/>
      <c r="X9" s="381">
        <v>80</v>
      </c>
      <c r="Y9" s="381">
        <v>70</v>
      </c>
      <c r="Z9" s="381">
        <v>52</v>
      </c>
      <c r="AA9" s="381">
        <v>67</v>
      </c>
      <c r="AB9" s="336"/>
      <c r="AC9" s="336"/>
      <c r="AD9" s="322"/>
      <c r="AE9" s="70"/>
      <c r="AF9" s="70"/>
    </row>
    <row r="10" spans="1:36" s="25" customFormat="1" ht="39" customHeight="1" x14ac:dyDescent="0.25">
      <c r="A10" s="468" t="s">
        <v>183</v>
      </c>
      <c r="B10" s="469" t="s">
        <v>184</v>
      </c>
      <c r="C10" s="102">
        <v>36942</v>
      </c>
      <c r="D10" s="580" t="s">
        <v>19</v>
      </c>
      <c r="E10" s="79">
        <v>13</v>
      </c>
      <c r="F10" s="80">
        <v>13</v>
      </c>
      <c r="G10" s="81">
        <v>13</v>
      </c>
      <c r="H10" s="75">
        <f t="shared" si="0"/>
        <v>885</v>
      </c>
      <c r="I10" s="76"/>
      <c r="J10" s="82"/>
      <c r="K10" s="391">
        <v>80</v>
      </c>
      <c r="L10" s="381">
        <v>80</v>
      </c>
      <c r="M10" s="381">
        <v>80</v>
      </c>
      <c r="N10" s="381">
        <v>80</v>
      </c>
      <c r="O10" s="381">
        <v>80</v>
      </c>
      <c r="P10" s="406"/>
      <c r="Q10" s="378">
        <v>80</v>
      </c>
      <c r="R10" s="381">
        <v>80</v>
      </c>
      <c r="S10" s="381">
        <v>80</v>
      </c>
      <c r="T10" s="381">
        <v>80</v>
      </c>
      <c r="U10" s="144"/>
      <c r="V10" s="381">
        <v>80</v>
      </c>
      <c r="W10" s="406"/>
      <c r="X10" s="381">
        <v>32</v>
      </c>
      <c r="Y10" s="144"/>
      <c r="Z10" s="381">
        <v>20</v>
      </c>
      <c r="AA10" s="381">
        <v>33</v>
      </c>
      <c r="AB10" s="336"/>
      <c r="AC10" s="336"/>
      <c r="AD10" s="324"/>
      <c r="AE10" s="70"/>
      <c r="AF10" s="70"/>
    </row>
    <row r="11" spans="1:36" s="25" customFormat="1" ht="39" customHeight="1" x14ac:dyDescent="0.25">
      <c r="A11" s="470" t="s">
        <v>177</v>
      </c>
      <c r="B11" s="471" t="s">
        <v>178</v>
      </c>
      <c r="C11" s="102">
        <v>37130</v>
      </c>
      <c r="D11" s="579" t="s">
        <v>19</v>
      </c>
      <c r="E11" s="72">
        <v>14</v>
      </c>
      <c r="F11" s="73">
        <v>13</v>
      </c>
      <c r="G11" s="74">
        <v>13</v>
      </c>
      <c r="H11" s="75">
        <f t="shared" si="0"/>
        <v>839</v>
      </c>
      <c r="I11" s="76"/>
      <c r="J11" s="77"/>
      <c r="K11" s="376">
        <v>64</v>
      </c>
      <c r="L11" s="378">
        <v>41</v>
      </c>
      <c r="M11" s="381">
        <v>80</v>
      </c>
      <c r="N11" s="381">
        <v>80</v>
      </c>
      <c r="O11" s="381">
        <v>80</v>
      </c>
      <c r="P11" s="406"/>
      <c r="Q11" s="381">
        <v>80</v>
      </c>
      <c r="R11" s="381">
        <v>80</v>
      </c>
      <c r="S11" s="144"/>
      <c r="T11" s="381">
        <v>80</v>
      </c>
      <c r="U11" s="381">
        <v>80</v>
      </c>
      <c r="V11" s="381">
        <v>80</v>
      </c>
      <c r="W11" s="406"/>
      <c r="X11" s="381">
        <v>80</v>
      </c>
      <c r="Y11" s="381">
        <v>80</v>
      </c>
      <c r="Z11" s="381">
        <v>14</v>
      </c>
      <c r="AA11" s="383">
        <v>0</v>
      </c>
      <c r="AB11" s="336"/>
      <c r="AC11" s="336"/>
      <c r="AD11" s="322"/>
      <c r="AE11" s="70"/>
      <c r="AF11" s="70"/>
    </row>
    <row r="12" spans="1:36" s="25" customFormat="1" ht="39" customHeight="1" x14ac:dyDescent="0.25">
      <c r="A12" s="468" t="s">
        <v>185</v>
      </c>
      <c r="B12" s="469" t="s">
        <v>186</v>
      </c>
      <c r="C12" s="102">
        <v>37496</v>
      </c>
      <c r="D12" s="579" t="s">
        <v>20</v>
      </c>
      <c r="E12" s="72">
        <v>12</v>
      </c>
      <c r="F12" s="73">
        <v>12</v>
      </c>
      <c r="G12" s="74">
        <v>12</v>
      </c>
      <c r="H12" s="75">
        <f t="shared" si="0"/>
        <v>766</v>
      </c>
      <c r="I12" s="76"/>
      <c r="J12" s="77"/>
      <c r="K12" s="376">
        <v>78</v>
      </c>
      <c r="L12" s="321"/>
      <c r="M12" s="381">
        <v>80</v>
      </c>
      <c r="N12" s="381">
        <v>64</v>
      </c>
      <c r="O12" s="381">
        <v>55</v>
      </c>
      <c r="P12" s="406"/>
      <c r="Q12" s="321"/>
      <c r="R12" s="381">
        <v>80</v>
      </c>
      <c r="S12" s="381">
        <v>80</v>
      </c>
      <c r="T12" s="381">
        <v>80</v>
      </c>
      <c r="U12" s="381">
        <v>80</v>
      </c>
      <c r="V12" s="381">
        <v>67</v>
      </c>
      <c r="W12" s="406"/>
      <c r="X12" s="381">
        <v>41</v>
      </c>
      <c r="Y12" s="381">
        <v>48</v>
      </c>
      <c r="Z12" s="144"/>
      <c r="AA12" s="144"/>
      <c r="AB12" s="447">
        <v>61</v>
      </c>
      <c r="AC12" s="336"/>
      <c r="AD12" s="322"/>
      <c r="AE12" s="70"/>
      <c r="AF12" s="70"/>
    </row>
    <row r="13" spans="1:36" s="25" customFormat="1" ht="39" customHeight="1" x14ac:dyDescent="0.25">
      <c r="A13" s="470" t="s">
        <v>209</v>
      </c>
      <c r="B13" s="471" t="s">
        <v>210</v>
      </c>
      <c r="C13" s="102">
        <v>37761</v>
      </c>
      <c r="D13" s="579" t="s">
        <v>20</v>
      </c>
      <c r="E13" s="72">
        <v>11</v>
      </c>
      <c r="F13" s="73">
        <v>11</v>
      </c>
      <c r="G13" s="74">
        <v>11</v>
      </c>
      <c r="H13" s="75">
        <f t="shared" si="0"/>
        <v>708</v>
      </c>
      <c r="I13" s="76">
        <v>4</v>
      </c>
      <c r="J13" s="77"/>
      <c r="K13" s="320"/>
      <c r="L13" s="321"/>
      <c r="M13" s="381">
        <v>73</v>
      </c>
      <c r="N13" s="381">
        <v>18</v>
      </c>
      <c r="O13" s="381">
        <v>80</v>
      </c>
      <c r="P13" s="406"/>
      <c r="Q13" s="378">
        <v>57</v>
      </c>
      <c r="R13" s="144"/>
      <c r="S13" s="144"/>
      <c r="T13" s="381">
        <v>80</v>
      </c>
      <c r="U13" s="381">
        <v>80</v>
      </c>
      <c r="V13" s="144"/>
      <c r="W13" s="406"/>
      <c r="X13" s="381">
        <v>80</v>
      </c>
      <c r="Y13" s="381">
        <v>80</v>
      </c>
      <c r="Z13" s="381">
        <v>80</v>
      </c>
      <c r="AA13" s="381">
        <v>80</v>
      </c>
      <c r="AB13" s="447">
        <v>80</v>
      </c>
      <c r="AC13" s="336"/>
      <c r="AD13" s="322"/>
      <c r="AE13" s="70"/>
      <c r="AF13" s="70"/>
    </row>
    <row r="14" spans="1:36" s="24" customFormat="1" ht="39" customHeight="1" x14ac:dyDescent="0.35">
      <c r="A14" s="468" t="s">
        <v>194</v>
      </c>
      <c r="B14" s="469" t="s">
        <v>195</v>
      </c>
      <c r="C14" s="102">
        <v>37087</v>
      </c>
      <c r="D14" s="579" t="s">
        <v>20</v>
      </c>
      <c r="E14" s="72">
        <v>10</v>
      </c>
      <c r="F14" s="73">
        <v>9</v>
      </c>
      <c r="G14" s="74">
        <v>10</v>
      </c>
      <c r="H14" s="75">
        <f t="shared" si="0"/>
        <v>639</v>
      </c>
      <c r="I14" s="76">
        <v>2</v>
      </c>
      <c r="J14" s="77"/>
      <c r="K14" s="320"/>
      <c r="L14" s="321"/>
      <c r="M14" s="144"/>
      <c r="N14" s="144"/>
      <c r="O14" s="144"/>
      <c r="P14" s="406"/>
      <c r="Q14" s="321"/>
      <c r="R14" s="382">
        <v>31</v>
      </c>
      <c r="S14" s="381">
        <v>61</v>
      </c>
      <c r="T14" s="381">
        <v>67</v>
      </c>
      <c r="U14" s="381">
        <v>80</v>
      </c>
      <c r="V14" s="381">
        <v>80</v>
      </c>
      <c r="W14" s="406"/>
      <c r="X14" s="381">
        <v>80</v>
      </c>
      <c r="Y14" s="381">
        <v>80</v>
      </c>
      <c r="Z14" s="381">
        <v>80</v>
      </c>
      <c r="AA14" s="381">
        <v>80</v>
      </c>
      <c r="AB14" s="447">
        <v>80</v>
      </c>
      <c r="AC14" s="336"/>
      <c r="AD14" s="322"/>
      <c r="AE14" s="70"/>
      <c r="AF14" s="70"/>
      <c r="AG14" s="25"/>
      <c r="AH14" s="25"/>
      <c r="AI14" s="25"/>
      <c r="AJ14" s="25"/>
    </row>
    <row r="15" spans="1:36" s="24" customFormat="1" ht="39" customHeight="1" x14ac:dyDescent="0.35">
      <c r="A15" s="470" t="s">
        <v>179</v>
      </c>
      <c r="B15" s="471" t="s">
        <v>180</v>
      </c>
      <c r="C15" s="102">
        <v>36976</v>
      </c>
      <c r="D15" s="580" t="s">
        <v>19</v>
      </c>
      <c r="E15" s="72">
        <v>13</v>
      </c>
      <c r="F15" s="73">
        <v>8</v>
      </c>
      <c r="G15" s="74">
        <v>12</v>
      </c>
      <c r="H15" s="75">
        <f t="shared" si="0"/>
        <v>593</v>
      </c>
      <c r="I15" s="76">
        <v>1</v>
      </c>
      <c r="J15" s="77"/>
      <c r="K15" s="323"/>
      <c r="L15" s="144"/>
      <c r="M15" s="144"/>
      <c r="N15" s="382">
        <v>7</v>
      </c>
      <c r="O15" s="381">
        <v>80</v>
      </c>
      <c r="P15" s="406"/>
      <c r="Q15" s="144"/>
      <c r="R15" s="382">
        <v>31</v>
      </c>
      <c r="S15" s="382">
        <v>17</v>
      </c>
      <c r="T15" s="381">
        <v>55</v>
      </c>
      <c r="U15" s="381">
        <v>79</v>
      </c>
      <c r="V15" s="383">
        <v>0</v>
      </c>
      <c r="W15" s="406"/>
      <c r="X15" s="382">
        <v>9</v>
      </c>
      <c r="Y15" s="381">
        <v>79</v>
      </c>
      <c r="Z15" s="381">
        <v>80</v>
      </c>
      <c r="AA15" s="381">
        <v>75</v>
      </c>
      <c r="AB15" s="447">
        <v>80</v>
      </c>
      <c r="AC15" s="447">
        <v>80</v>
      </c>
      <c r="AD15" s="322"/>
      <c r="AE15" s="70"/>
      <c r="AF15" s="70"/>
      <c r="AG15" s="25"/>
      <c r="AH15" s="25"/>
      <c r="AI15" s="25"/>
      <c r="AJ15" s="25"/>
    </row>
    <row r="16" spans="1:36" s="25" customFormat="1" ht="39" customHeight="1" x14ac:dyDescent="0.25">
      <c r="A16" s="468" t="s">
        <v>190</v>
      </c>
      <c r="B16" s="469" t="s">
        <v>191</v>
      </c>
      <c r="C16" s="102">
        <v>37402</v>
      </c>
      <c r="D16" s="579" t="s">
        <v>20</v>
      </c>
      <c r="E16" s="72">
        <v>9</v>
      </c>
      <c r="F16" s="73">
        <v>7</v>
      </c>
      <c r="G16" s="74">
        <v>9</v>
      </c>
      <c r="H16" s="75">
        <f t="shared" si="0"/>
        <v>526</v>
      </c>
      <c r="I16" s="76">
        <v>1</v>
      </c>
      <c r="J16" s="77"/>
      <c r="K16" s="377">
        <v>20</v>
      </c>
      <c r="L16" s="378">
        <v>79</v>
      </c>
      <c r="M16" s="381">
        <v>76</v>
      </c>
      <c r="N16" s="381">
        <v>73</v>
      </c>
      <c r="O16" s="144"/>
      <c r="P16" s="406"/>
      <c r="Q16" s="321"/>
      <c r="R16" s="381">
        <v>49</v>
      </c>
      <c r="S16" s="381">
        <v>79</v>
      </c>
      <c r="T16" s="144"/>
      <c r="U16" s="381">
        <v>79</v>
      </c>
      <c r="V16" s="144"/>
      <c r="W16" s="406"/>
      <c r="X16" s="381">
        <v>71</v>
      </c>
      <c r="Y16" s="382">
        <v>10</v>
      </c>
      <c r="Z16" s="144"/>
      <c r="AA16" s="144"/>
      <c r="AB16" s="336"/>
      <c r="AC16" s="336"/>
      <c r="AD16" s="322"/>
      <c r="AE16" s="70"/>
      <c r="AF16" s="70"/>
    </row>
    <row r="17" spans="1:32" s="25" customFormat="1" ht="39" customHeight="1" x14ac:dyDescent="0.25">
      <c r="A17" s="468" t="s">
        <v>199</v>
      </c>
      <c r="B17" s="469" t="s">
        <v>200</v>
      </c>
      <c r="C17" s="102">
        <v>37078</v>
      </c>
      <c r="D17" s="579" t="s">
        <v>20</v>
      </c>
      <c r="E17" s="72">
        <v>14</v>
      </c>
      <c r="F17" s="73">
        <v>6</v>
      </c>
      <c r="G17" s="74">
        <v>14</v>
      </c>
      <c r="H17" s="75">
        <f t="shared" si="0"/>
        <v>502</v>
      </c>
      <c r="I17" s="76"/>
      <c r="J17" s="77"/>
      <c r="K17" s="320"/>
      <c r="L17" s="321"/>
      <c r="M17" s="144"/>
      <c r="N17" s="382">
        <v>16</v>
      </c>
      <c r="O17" s="381">
        <v>53</v>
      </c>
      <c r="P17" s="406"/>
      <c r="Q17" s="378">
        <v>52</v>
      </c>
      <c r="R17" s="381">
        <v>49</v>
      </c>
      <c r="S17" s="382">
        <v>1</v>
      </c>
      <c r="T17" s="382">
        <v>31</v>
      </c>
      <c r="U17" s="382">
        <v>33</v>
      </c>
      <c r="V17" s="381">
        <v>60</v>
      </c>
      <c r="W17" s="406"/>
      <c r="X17" s="382">
        <v>16</v>
      </c>
      <c r="Y17" s="382">
        <v>1</v>
      </c>
      <c r="Z17" s="382">
        <v>28</v>
      </c>
      <c r="AA17" s="382">
        <v>5</v>
      </c>
      <c r="AB17" s="447">
        <v>78</v>
      </c>
      <c r="AC17" s="447">
        <v>80</v>
      </c>
      <c r="AD17" s="322"/>
      <c r="AE17" s="70"/>
      <c r="AF17" s="70"/>
    </row>
    <row r="18" spans="1:32" s="25" customFormat="1" ht="39" customHeight="1" x14ac:dyDescent="0.25">
      <c r="A18" s="470" t="s">
        <v>119</v>
      </c>
      <c r="B18" s="471" t="s">
        <v>187</v>
      </c>
      <c r="C18" s="103">
        <v>37118</v>
      </c>
      <c r="D18" s="579" t="s">
        <v>20</v>
      </c>
      <c r="E18" s="72">
        <v>14</v>
      </c>
      <c r="F18" s="73">
        <v>4</v>
      </c>
      <c r="G18" s="74">
        <v>13</v>
      </c>
      <c r="H18" s="75">
        <f t="shared" si="0"/>
        <v>497</v>
      </c>
      <c r="I18" s="76">
        <v>4</v>
      </c>
      <c r="J18" s="77"/>
      <c r="K18" s="376">
        <v>60</v>
      </c>
      <c r="L18" s="378">
        <v>59</v>
      </c>
      <c r="M18" s="144"/>
      <c r="N18" s="382">
        <v>64</v>
      </c>
      <c r="O18" s="382">
        <v>16</v>
      </c>
      <c r="P18" s="406"/>
      <c r="Q18" s="379">
        <v>28</v>
      </c>
      <c r="R18" s="382">
        <v>31</v>
      </c>
      <c r="S18" s="382">
        <v>19</v>
      </c>
      <c r="T18" s="382">
        <v>25</v>
      </c>
      <c r="U18" s="381">
        <v>47</v>
      </c>
      <c r="V18" s="382">
        <v>13</v>
      </c>
      <c r="W18" s="406"/>
      <c r="X18" s="383">
        <v>0</v>
      </c>
      <c r="Y18" s="382">
        <v>10</v>
      </c>
      <c r="Z18" s="382">
        <v>60</v>
      </c>
      <c r="AA18" s="381">
        <v>75</v>
      </c>
      <c r="AB18" s="336"/>
      <c r="AC18" s="336"/>
      <c r="AD18" s="322"/>
      <c r="AE18" s="70"/>
      <c r="AF18" s="70"/>
    </row>
    <row r="19" spans="1:32" s="25" customFormat="1" ht="39" customHeight="1" x14ac:dyDescent="0.25">
      <c r="A19" s="468" t="s">
        <v>220</v>
      </c>
      <c r="B19" s="469" t="s">
        <v>39</v>
      </c>
      <c r="C19" s="102">
        <v>37466</v>
      </c>
      <c r="D19" s="579" t="s">
        <v>20</v>
      </c>
      <c r="E19" s="72">
        <v>13</v>
      </c>
      <c r="F19" s="73">
        <v>3</v>
      </c>
      <c r="G19" s="74">
        <v>12</v>
      </c>
      <c r="H19" s="75">
        <f t="shared" si="0"/>
        <v>465</v>
      </c>
      <c r="I19" s="76">
        <v>1</v>
      </c>
      <c r="J19" s="77"/>
      <c r="K19" s="376">
        <v>80</v>
      </c>
      <c r="L19" s="378">
        <v>80</v>
      </c>
      <c r="M19" s="144"/>
      <c r="N19" s="382">
        <v>16</v>
      </c>
      <c r="O19" s="382">
        <v>25</v>
      </c>
      <c r="P19" s="406"/>
      <c r="Q19" s="378">
        <v>80</v>
      </c>
      <c r="R19" s="382">
        <v>31</v>
      </c>
      <c r="S19" s="382">
        <v>1</v>
      </c>
      <c r="T19" s="144"/>
      <c r="U19" s="144"/>
      <c r="V19" s="382">
        <v>39</v>
      </c>
      <c r="W19" s="406"/>
      <c r="X19" s="144"/>
      <c r="Y19" s="382">
        <v>22</v>
      </c>
      <c r="Z19" s="382">
        <v>66</v>
      </c>
      <c r="AA19" s="382">
        <v>47</v>
      </c>
      <c r="AB19" s="449">
        <v>0</v>
      </c>
      <c r="AC19" s="449">
        <v>0</v>
      </c>
      <c r="AD19" s="322"/>
      <c r="AE19" s="70"/>
      <c r="AF19" s="70"/>
    </row>
    <row r="20" spans="1:32" s="25" customFormat="1" ht="39" customHeight="1" x14ac:dyDescent="0.25">
      <c r="A20" s="582" t="s">
        <v>230</v>
      </c>
      <c r="B20" s="583" t="s">
        <v>231</v>
      </c>
      <c r="C20" s="104">
        <v>37170</v>
      </c>
      <c r="D20" s="579" t="s">
        <v>21</v>
      </c>
      <c r="E20" s="72">
        <v>8</v>
      </c>
      <c r="F20" s="73">
        <v>5</v>
      </c>
      <c r="G20" s="74">
        <v>8</v>
      </c>
      <c r="H20" s="75">
        <f t="shared" si="0"/>
        <v>390</v>
      </c>
      <c r="I20" s="76"/>
      <c r="J20" s="77"/>
      <c r="K20" s="320"/>
      <c r="L20" s="321"/>
      <c r="M20" s="144"/>
      <c r="N20" s="382">
        <v>33</v>
      </c>
      <c r="O20" s="382">
        <v>27</v>
      </c>
      <c r="P20" s="406"/>
      <c r="Q20" s="321"/>
      <c r="R20" s="144"/>
      <c r="S20" s="144"/>
      <c r="T20" s="144"/>
      <c r="U20" s="144"/>
      <c r="V20" s="144"/>
      <c r="W20" s="406"/>
      <c r="X20" s="382">
        <v>39</v>
      </c>
      <c r="Y20" s="381">
        <v>78</v>
      </c>
      <c r="Z20" s="381">
        <v>68</v>
      </c>
      <c r="AA20" s="381">
        <v>80</v>
      </c>
      <c r="AB20" s="447">
        <v>72</v>
      </c>
      <c r="AC20" s="447">
        <v>71</v>
      </c>
      <c r="AD20" s="322"/>
      <c r="AE20" s="70"/>
      <c r="AF20" s="70"/>
    </row>
    <row r="21" spans="1:32" s="25" customFormat="1" ht="39" customHeight="1" x14ac:dyDescent="0.25">
      <c r="A21" s="470" t="s">
        <v>125</v>
      </c>
      <c r="B21" s="471" t="s">
        <v>3</v>
      </c>
      <c r="C21" s="102">
        <v>37399</v>
      </c>
      <c r="D21" s="579" t="s">
        <v>22</v>
      </c>
      <c r="E21" s="72">
        <v>5</v>
      </c>
      <c r="F21" s="73">
        <v>5</v>
      </c>
      <c r="G21" s="74">
        <v>5</v>
      </c>
      <c r="H21" s="75">
        <f t="shared" si="0"/>
        <v>357</v>
      </c>
      <c r="I21" s="76"/>
      <c r="J21" s="77">
        <v>8</v>
      </c>
      <c r="K21" s="376">
        <v>80</v>
      </c>
      <c r="L21" s="378">
        <v>80</v>
      </c>
      <c r="M21" s="381">
        <v>76</v>
      </c>
      <c r="N21" s="381">
        <v>80</v>
      </c>
      <c r="O21" s="144"/>
      <c r="P21" s="406"/>
      <c r="Q21" s="321"/>
      <c r="R21" s="381">
        <v>41</v>
      </c>
      <c r="S21" s="144"/>
      <c r="T21" s="144"/>
      <c r="U21" s="144"/>
      <c r="V21" s="144"/>
      <c r="W21" s="406"/>
      <c r="X21" s="144"/>
      <c r="Y21" s="144"/>
      <c r="Z21" s="144"/>
      <c r="AA21" s="144"/>
      <c r="AB21" s="336"/>
      <c r="AC21" s="336"/>
      <c r="AD21" s="322"/>
      <c r="AE21" s="70"/>
      <c r="AF21" s="70"/>
    </row>
    <row r="22" spans="1:32" s="25" customFormat="1" ht="39" customHeight="1" x14ac:dyDescent="0.25">
      <c r="A22" s="468" t="s">
        <v>175</v>
      </c>
      <c r="B22" s="469" t="s">
        <v>176</v>
      </c>
      <c r="C22" s="102">
        <v>37231</v>
      </c>
      <c r="D22" s="579" t="s">
        <v>22</v>
      </c>
      <c r="E22" s="72">
        <v>10</v>
      </c>
      <c r="F22" s="73">
        <v>5</v>
      </c>
      <c r="G22" s="74">
        <v>6</v>
      </c>
      <c r="H22" s="75">
        <f t="shared" si="0"/>
        <v>349</v>
      </c>
      <c r="I22" s="76"/>
      <c r="J22" s="77">
        <v>4</v>
      </c>
      <c r="K22" s="320"/>
      <c r="L22" s="321"/>
      <c r="M22" s="144"/>
      <c r="N22" s="144"/>
      <c r="O22" s="144"/>
      <c r="P22" s="406"/>
      <c r="Q22" s="144"/>
      <c r="R22" s="144"/>
      <c r="S22" s="383">
        <v>0</v>
      </c>
      <c r="T22" s="382">
        <v>29</v>
      </c>
      <c r="U22" s="381">
        <v>80</v>
      </c>
      <c r="V22" s="383">
        <v>0</v>
      </c>
      <c r="W22" s="406"/>
      <c r="X22" s="381">
        <v>80</v>
      </c>
      <c r="Y22" s="381">
        <v>80</v>
      </c>
      <c r="Z22" s="383">
        <v>0</v>
      </c>
      <c r="AA22" s="381">
        <v>80</v>
      </c>
      <c r="AB22" s="447">
        <v>80</v>
      </c>
      <c r="AC22" s="449">
        <v>0</v>
      </c>
      <c r="AD22" s="322"/>
      <c r="AE22" s="70"/>
      <c r="AF22" s="70"/>
    </row>
    <row r="23" spans="1:32" s="25" customFormat="1" ht="39" customHeight="1" x14ac:dyDescent="0.25">
      <c r="A23" s="470" t="s">
        <v>196</v>
      </c>
      <c r="B23" s="471" t="s">
        <v>197</v>
      </c>
      <c r="C23" s="102">
        <v>37008</v>
      </c>
      <c r="D23" s="580" t="s">
        <v>22</v>
      </c>
      <c r="E23" s="72">
        <v>9</v>
      </c>
      <c r="F23" s="73">
        <v>4</v>
      </c>
      <c r="G23" s="74">
        <v>5</v>
      </c>
      <c r="H23" s="75">
        <f t="shared" si="0"/>
        <v>330</v>
      </c>
      <c r="I23" s="76"/>
      <c r="J23" s="77">
        <v>2</v>
      </c>
      <c r="K23" s="320"/>
      <c r="L23" s="321"/>
      <c r="M23" s="144"/>
      <c r="N23" s="144"/>
      <c r="O23" s="144"/>
      <c r="P23" s="406"/>
      <c r="Q23" s="321"/>
      <c r="R23" s="382">
        <v>39</v>
      </c>
      <c r="S23" s="381">
        <v>80</v>
      </c>
      <c r="T23" s="381">
        <v>51</v>
      </c>
      <c r="U23" s="383">
        <v>0</v>
      </c>
      <c r="V23" s="381">
        <v>80</v>
      </c>
      <c r="W23" s="406"/>
      <c r="X23" s="383">
        <v>0</v>
      </c>
      <c r="Y23" s="383">
        <v>0</v>
      </c>
      <c r="Z23" s="381">
        <v>80</v>
      </c>
      <c r="AA23" s="383">
        <v>0</v>
      </c>
      <c r="AB23" s="336"/>
      <c r="AC23" s="336"/>
      <c r="AD23" s="322"/>
      <c r="AE23" s="70"/>
      <c r="AF23" s="70"/>
    </row>
    <row r="24" spans="1:32" s="25" customFormat="1" ht="39" customHeight="1" x14ac:dyDescent="0.25">
      <c r="A24" s="468" t="s">
        <v>221</v>
      </c>
      <c r="B24" s="469" t="s">
        <v>222</v>
      </c>
      <c r="C24" s="102">
        <v>37320</v>
      </c>
      <c r="D24" s="579" t="s">
        <v>19</v>
      </c>
      <c r="E24" s="72">
        <v>5</v>
      </c>
      <c r="F24" s="73">
        <v>3</v>
      </c>
      <c r="G24" s="74">
        <v>5</v>
      </c>
      <c r="H24" s="75">
        <f t="shared" si="0"/>
        <v>246</v>
      </c>
      <c r="I24" s="76"/>
      <c r="J24" s="77"/>
      <c r="K24" s="376">
        <v>80</v>
      </c>
      <c r="L24" s="378">
        <v>78</v>
      </c>
      <c r="M24" s="144"/>
      <c r="N24" s="144"/>
      <c r="O24" s="144"/>
      <c r="P24" s="406"/>
      <c r="Q24" s="379">
        <v>30</v>
      </c>
      <c r="R24" s="381">
        <v>49</v>
      </c>
      <c r="S24" s="144"/>
      <c r="T24" s="144"/>
      <c r="U24" s="144"/>
      <c r="V24" s="144"/>
      <c r="W24" s="406"/>
      <c r="X24" s="144"/>
      <c r="Y24" s="144"/>
      <c r="Z24" s="144"/>
      <c r="AA24" s="144"/>
      <c r="AB24" s="336"/>
      <c r="AC24" s="446">
        <v>9</v>
      </c>
      <c r="AD24" s="322"/>
      <c r="AE24" s="70"/>
      <c r="AF24" s="70"/>
    </row>
    <row r="25" spans="1:32" s="25" customFormat="1" ht="39" customHeight="1" x14ac:dyDescent="0.25">
      <c r="A25" s="470" t="s">
        <v>225</v>
      </c>
      <c r="B25" s="471" t="s">
        <v>226</v>
      </c>
      <c r="C25" s="102">
        <v>37672</v>
      </c>
      <c r="D25" s="579" t="s">
        <v>19</v>
      </c>
      <c r="E25" s="72">
        <v>5</v>
      </c>
      <c r="F25" s="73">
        <v>3</v>
      </c>
      <c r="G25" s="74">
        <v>5</v>
      </c>
      <c r="H25" s="75">
        <f t="shared" si="0"/>
        <v>244</v>
      </c>
      <c r="I25" s="76"/>
      <c r="J25" s="77"/>
      <c r="K25" s="377">
        <v>2</v>
      </c>
      <c r="L25" s="321"/>
      <c r="M25" s="381">
        <v>80</v>
      </c>
      <c r="N25" s="381">
        <v>80</v>
      </c>
      <c r="O25" s="144"/>
      <c r="P25" s="406"/>
      <c r="Q25" s="378">
        <v>50</v>
      </c>
      <c r="R25" s="144"/>
      <c r="S25" s="144"/>
      <c r="T25" s="144"/>
      <c r="U25" s="144"/>
      <c r="V25" s="144"/>
      <c r="W25" s="406"/>
      <c r="X25" s="144"/>
      <c r="Y25" s="144"/>
      <c r="Z25" s="144"/>
      <c r="AA25" s="144"/>
      <c r="AB25" s="336"/>
      <c r="AC25" s="446">
        <v>32</v>
      </c>
      <c r="AD25" s="322"/>
      <c r="AE25" s="70"/>
      <c r="AF25" s="70"/>
    </row>
    <row r="26" spans="1:32" s="25" customFormat="1" ht="39" customHeight="1" x14ac:dyDescent="0.25">
      <c r="A26" s="468" t="s">
        <v>198</v>
      </c>
      <c r="B26" s="469" t="s">
        <v>113</v>
      </c>
      <c r="C26" s="102">
        <v>37083</v>
      </c>
      <c r="D26" s="579" t="s">
        <v>19</v>
      </c>
      <c r="E26" s="72">
        <v>12</v>
      </c>
      <c r="F26" s="73">
        <v>3</v>
      </c>
      <c r="G26" s="74">
        <v>4</v>
      </c>
      <c r="H26" s="75">
        <f t="shared" si="0"/>
        <v>230</v>
      </c>
      <c r="I26" s="76">
        <v>1</v>
      </c>
      <c r="J26" s="77"/>
      <c r="K26" s="320"/>
      <c r="L26" s="379">
        <v>39</v>
      </c>
      <c r="M26" s="383">
        <v>0</v>
      </c>
      <c r="N26" s="144"/>
      <c r="O26" s="383">
        <v>0</v>
      </c>
      <c r="P26" s="406"/>
      <c r="Q26" s="385">
        <v>0</v>
      </c>
      <c r="R26" s="383">
        <v>0</v>
      </c>
      <c r="S26" s="381">
        <v>63</v>
      </c>
      <c r="T26" s="144"/>
      <c r="U26" s="383">
        <v>0</v>
      </c>
      <c r="V26" s="381">
        <v>80</v>
      </c>
      <c r="W26" s="406"/>
      <c r="X26" s="144"/>
      <c r="Y26" s="144"/>
      <c r="Z26" s="383">
        <v>0</v>
      </c>
      <c r="AA26" s="383">
        <v>0</v>
      </c>
      <c r="AB26" s="449">
        <v>0</v>
      </c>
      <c r="AC26" s="447">
        <v>48</v>
      </c>
      <c r="AD26" s="322"/>
      <c r="AE26" s="70"/>
      <c r="AF26" s="70"/>
    </row>
    <row r="27" spans="1:32" s="25" customFormat="1" ht="39" customHeight="1" x14ac:dyDescent="0.25">
      <c r="A27" s="470" t="s">
        <v>218</v>
      </c>
      <c r="B27" s="471" t="s">
        <v>219</v>
      </c>
      <c r="C27" s="102">
        <v>37283</v>
      </c>
      <c r="D27" s="579" t="s">
        <v>20</v>
      </c>
      <c r="E27" s="72">
        <v>4</v>
      </c>
      <c r="F27" s="73">
        <v>2</v>
      </c>
      <c r="G27" s="74">
        <v>4</v>
      </c>
      <c r="H27" s="75">
        <f t="shared" si="0"/>
        <v>178</v>
      </c>
      <c r="I27" s="76">
        <v>1</v>
      </c>
      <c r="J27" s="77"/>
      <c r="K27" s="320"/>
      <c r="L27" s="321"/>
      <c r="M27" s="144"/>
      <c r="N27" s="144"/>
      <c r="O27" s="144"/>
      <c r="P27" s="406"/>
      <c r="Q27" s="379">
        <v>23</v>
      </c>
      <c r="R27" s="144"/>
      <c r="S27" s="144"/>
      <c r="T27" s="144"/>
      <c r="U27" s="144"/>
      <c r="V27" s="382">
        <v>20</v>
      </c>
      <c r="W27" s="406"/>
      <c r="X27" s="144"/>
      <c r="Y27" s="144"/>
      <c r="Z27" s="144"/>
      <c r="AA27" s="144"/>
      <c r="AB27" s="447">
        <v>80</v>
      </c>
      <c r="AC27" s="447">
        <v>55</v>
      </c>
      <c r="AD27" s="322"/>
      <c r="AE27" s="70"/>
      <c r="AF27" s="70"/>
    </row>
    <row r="28" spans="1:32" s="25" customFormat="1" ht="39" customHeight="1" x14ac:dyDescent="0.25">
      <c r="A28" s="468" t="s">
        <v>227</v>
      </c>
      <c r="B28" s="469" t="s">
        <v>187</v>
      </c>
      <c r="C28" s="102">
        <v>37785</v>
      </c>
      <c r="D28" s="579" t="s">
        <v>20</v>
      </c>
      <c r="E28" s="72">
        <v>5</v>
      </c>
      <c r="F28" s="73">
        <v>0</v>
      </c>
      <c r="G28" s="74">
        <v>5</v>
      </c>
      <c r="H28" s="75">
        <f t="shared" si="0"/>
        <v>171</v>
      </c>
      <c r="I28" s="76">
        <v>1</v>
      </c>
      <c r="J28" s="77"/>
      <c r="K28" s="320"/>
      <c r="L28" s="321"/>
      <c r="M28" s="382">
        <v>25</v>
      </c>
      <c r="N28" s="382">
        <v>62</v>
      </c>
      <c r="O28" s="144"/>
      <c r="P28" s="406"/>
      <c r="Q28" s="379">
        <v>30</v>
      </c>
      <c r="R28" s="144"/>
      <c r="S28" s="144"/>
      <c r="T28" s="144"/>
      <c r="U28" s="144"/>
      <c r="V28" s="144"/>
      <c r="W28" s="406"/>
      <c r="X28" s="144"/>
      <c r="Y28" s="144"/>
      <c r="Z28" s="144"/>
      <c r="AA28" s="144"/>
      <c r="AB28" s="446">
        <v>19</v>
      </c>
      <c r="AC28" s="446">
        <v>35</v>
      </c>
      <c r="AD28" s="322"/>
      <c r="AE28" s="70"/>
      <c r="AF28" s="70"/>
    </row>
    <row r="29" spans="1:32" s="25" customFormat="1" ht="39" customHeight="1" x14ac:dyDescent="0.25">
      <c r="A29" s="470" t="s">
        <v>228</v>
      </c>
      <c r="B29" s="471" t="s">
        <v>229</v>
      </c>
      <c r="C29" s="102">
        <v>36944</v>
      </c>
      <c r="D29" s="580" t="s">
        <v>22</v>
      </c>
      <c r="E29" s="72">
        <v>6</v>
      </c>
      <c r="F29" s="73">
        <v>2</v>
      </c>
      <c r="G29" s="74">
        <v>3</v>
      </c>
      <c r="H29" s="75">
        <f t="shared" si="0"/>
        <v>164</v>
      </c>
      <c r="I29" s="76"/>
      <c r="J29" s="77">
        <v>5</v>
      </c>
      <c r="K29" s="392">
        <v>0</v>
      </c>
      <c r="L29" s="144"/>
      <c r="M29" s="382">
        <v>4</v>
      </c>
      <c r="N29" s="383">
        <v>0</v>
      </c>
      <c r="O29" s="381">
        <v>80</v>
      </c>
      <c r="P29" s="406"/>
      <c r="Q29" s="321"/>
      <c r="R29" s="144"/>
      <c r="S29" s="144"/>
      <c r="T29" s="144"/>
      <c r="U29" s="144"/>
      <c r="V29" s="144"/>
      <c r="W29" s="406"/>
      <c r="X29" s="144"/>
      <c r="Y29" s="144"/>
      <c r="Z29" s="144"/>
      <c r="AA29" s="144"/>
      <c r="AB29" s="449">
        <v>0</v>
      </c>
      <c r="AC29" s="447">
        <v>80</v>
      </c>
      <c r="AD29" s="322"/>
      <c r="AE29" s="70"/>
      <c r="AF29" s="70"/>
    </row>
    <row r="30" spans="1:32" s="25" customFormat="1" ht="39" customHeight="1" x14ac:dyDescent="0.25">
      <c r="A30" s="468" t="s">
        <v>237</v>
      </c>
      <c r="B30" s="469" t="s">
        <v>68</v>
      </c>
      <c r="C30" s="102">
        <v>37318</v>
      </c>
      <c r="D30" s="579" t="s">
        <v>21</v>
      </c>
      <c r="E30" s="72">
        <v>3</v>
      </c>
      <c r="F30" s="73">
        <v>2</v>
      </c>
      <c r="G30" s="74">
        <v>3</v>
      </c>
      <c r="H30" s="75">
        <f t="shared" si="0"/>
        <v>154</v>
      </c>
      <c r="I30" s="76">
        <v>2</v>
      </c>
      <c r="J30" s="77"/>
      <c r="K30" s="377">
        <v>6</v>
      </c>
      <c r="L30" s="378">
        <v>80</v>
      </c>
      <c r="M30" s="381">
        <v>68</v>
      </c>
      <c r="N30" s="144"/>
      <c r="O30" s="144"/>
      <c r="P30" s="406"/>
      <c r="Q30" s="321"/>
      <c r="R30" s="144"/>
      <c r="S30" s="144"/>
      <c r="T30" s="144"/>
      <c r="U30" s="144"/>
      <c r="V30" s="144"/>
      <c r="W30" s="406"/>
      <c r="X30" s="144"/>
      <c r="Y30" s="144"/>
      <c r="Z30" s="144"/>
      <c r="AA30" s="144"/>
      <c r="AB30" s="336"/>
      <c r="AC30" s="336"/>
      <c r="AD30" s="322"/>
      <c r="AE30" s="70"/>
      <c r="AF30" s="70"/>
    </row>
    <row r="31" spans="1:32" s="25" customFormat="1" ht="39" customHeight="1" x14ac:dyDescent="0.25">
      <c r="A31" s="470" t="s">
        <v>202</v>
      </c>
      <c r="B31" s="471" t="s">
        <v>71</v>
      </c>
      <c r="C31" s="102">
        <v>36897</v>
      </c>
      <c r="D31" s="579" t="s">
        <v>20</v>
      </c>
      <c r="E31" s="72">
        <v>9</v>
      </c>
      <c r="F31" s="73">
        <v>1</v>
      </c>
      <c r="G31" s="74">
        <v>8</v>
      </c>
      <c r="H31" s="75">
        <f t="shared" si="0"/>
        <v>132</v>
      </c>
      <c r="I31" s="76"/>
      <c r="J31" s="77"/>
      <c r="K31" s="320"/>
      <c r="L31" s="321"/>
      <c r="M31" s="144"/>
      <c r="N31" s="144"/>
      <c r="O31" s="144"/>
      <c r="P31" s="406"/>
      <c r="Q31" s="321"/>
      <c r="R31" s="144"/>
      <c r="S31" s="144"/>
      <c r="T31" s="382">
        <v>13</v>
      </c>
      <c r="U31" s="382">
        <v>1</v>
      </c>
      <c r="V31" s="382">
        <v>13</v>
      </c>
      <c r="W31" s="406"/>
      <c r="X31" s="383">
        <v>0</v>
      </c>
      <c r="Y31" s="382">
        <v>2</v>
      </c>
      <c r="Z31" s="382">
        <v>12</v>
      </c>
      <c r="AA31" s="382">
        <v>5</v>
      </c>
      <c r="AB31" s="446">
        <v>8</v>
      </c>
      <c r="AC31" s="447">
        <v>80</v>
      </c>
      <c r="AD31" s="322"/>
      <c r="AE31" s="70"/>
      <c r="AF31" s="70"/>
    </row>
    <row r="32" spans="1:32" s="25" customFormat="1" ht="39" customHeight="1" x14ac:dyDescent="0.25">
      <c r="A32" s="468" t="s">
        <v>223</v>
      </c>
      <c r="B32" s="469" t="s">
        <v>224</v>
      </c>
      <c r="C32" s="102">
        <v>37547</v>
      </c>
      <c r="D32" s="579" t="s">
        <v>20</v>
      </c>
      <c r="E32" s="72">
        <v>9</v>
      </c>
      <c r="F32" s="73">
        <v>1</v>
      </c>
      <c r="G32" s="74">
        <v>6</v>
      </c>
      <c r="H32" s="75">
        <f t="shared" si="0"/>
        <v>100</v>
      </c>
      <c r="I32" s="76"/>
      <c r="J32" s="77"/>
      <c r="K32" s="377">
        <v>16</v>
      </c>
      <c r="L32" s="379">
        <v>21</v>
      </c>
      <c r="M32" s="382">
        <v>4</v>
      </c>
      <c r="N32" s="144"/>
      <c r="O32" s="382">
        <v>9</v>
      </c>
      <c r="P32" s="406"/>
      <c r="Q32" s="385">
        <v>0</v>
      </c>
      <c r="R32" s="381">
        <v>49</v>
      </c>
      <c r="S32" s="383">
        <v>0</v>
      </c>
      <c r="T32" s="144"/>
      <c r="U32" s="382">
        <v>1</v>
      </c>
      <c r="V32" s="144"/>
      <c r="W32" s="406"/>
      <c r="X32" s="383">
        <v>0</v>
      </c>
      <c r="Y32" s="144"/>
      <c r="Z32" s="144"/>
      <c r="AA32" s="144"/>
      <c r="AB32" s="336"/>
      <c r="AC32" s="336"/>
      <c r="AD32" s="322"/>
      <c r="AE32" s="70"/>
      <c r="AF32" s="70"/>
    </row>
    <row r="33" spans="1:32" s="25" customFormat="1" ht="39" customHeight="1" x14ac:dyDescent="0.25">
      <c r="A33" s="470" t="s">
        <v>205</v>
      </c>
      <c r="B33" s="471" t="s">
        <v>206</v>
      </c>
      <c r="C33" s="102">
        <v>37492</v>
      </c>
      <c r="D33" s="579" t="s">
        <v>20</v>
      </c>
      <c r="E33" s="72">
        <v>5</v>
      </c>
      <c r="F33" s="73">
        <v>1</v>
      </c>
      <c r="G33" s="74">
        <v>4</v>
      </c>
      <c r="H33" s="75">
        <f t="shared" si="0"/>
        <v>93</v>
      </c>
      <c r="I33" s="76"/>
      <c r="J33" s="77"/>
      <c r="K33" s="376">
        <v>54</v>
      </c>
      <c r="L33" s="321"/>
      <c r="M33" s="144"/>
      <c r="N33" s="383">
        <v>0</v>
      </c>
      <c r="O33" s="144"/>
      <c r="P33" s="406"/>
      <c r="Q33" s="321"/>
      <c r="R33" s="144"/>
      <c r="S33" s="382">
        <v>1</v>
      </c>
      <c r="T33" s="144"/>
      <c r="U33" s="144"/>
      <c r="V33" s="144"/>
      <c r="W33" s="406"/>
      <c r="X33" s="144"/>
      <c r="Y33" s="144"/>
      <c r="Z33" s="144"/>
      <c r="AA33" s="382">
        <v>13</v>
      </c>
      <c r="AB33" s="336"/>
      <c r="AC33" s="446">
        <v>25</v>
      </c>
      <c r="AD33" s="322"/>
      <c r="AE33" s="70"/>
      <c r="AF33" s="70"/>
    </row>
    <row r="34" spans="1:32" s="25" customFormat="1" ht="39" customHeight="1" x14ac:dyDescent="0.25">
      <c r="A34" s="468" t="s">
        <v>216</v>
      </c>
      <c r="B34" s="469" t="s">
        <v>217</v>
      </c>
      <c r="C34" s="102">
        <v>37267</v>
      </c>
      <c r="D34" s="579" t="s">
        <v>19</v>
      </c>
      <c r="E34" s="72">
        <v>1</v>
      </c>
      <c r="F34" s="73">
        <v>1</v>
      </c>
      <c r="G34" s="74">
        <v>1</v>
      </c>
      <c r="H34" s="75">
        <f t="shared" si="0"/>
        <v>80</v>
      </c>
      <c r="I34" s="76"/>
      <c r="J34" s="77"/>
      <c r="K34" s="320"/>
      <c r="L34" s="321"/>
      <c r="M34" s="144"/>
      <c r="N34" s="144"/>
      <c r="O34" s="144"/>
      <c r="P34" s="406"/>
      <c r="Q34" s="321"/>
      <c r="R34" s="144"/>
      <c r="S34" s="381">
        <v>80</v>
      </c>
      <c r="T34" s="144"/>
      <c r="U34" s="144"/>
      <c r="V34" s="144"/>
      <c r="W34" s="406"/>
      <c r="X34" s="144"/>
      <c r="Y34" s="144"/>
      <c r="Z34" s="144"/>
      <c r="AA34" s="144"/>
      <c r="AB34" s="336"/>
      <c r="AC34" s="336"/>
      <c r="AD34" s="322"/>
      <c r="AE34" s="70"/>
      <c r="AF34" s="70"/>
    </row>
    <row r="35" spans="1:32" s="25" customFormat="1" ht="39" customHeight="1" x14ac:dyDescent="0.25">
      <c r="A35" s="470" t="s">
        <v>207</v>
      </c>
      <c r="B35" s="471" t="s">
        <v>208</v>
      </c>
      <c r="C35" s="102">
        <v>37732</v>
      </c>
      <c r="D35" s="579" t="s">
        <v>22</v>
      </c>
      <c r="E35" s="72">
        <v>3</v>
      </c>
      <c r="F35" s="73">
        <v>1</v>
      </c>
      <c r="G35" s="74">
        <v>1</v>
      </c>
      <c r="H35" s="75">
        <f t="shared" si="0"/>
        <v>80</v>
      </c>
      <c r="I35" s="76"/>
      <c r="J35" s="77">
        <v>1</v>
      </c>
      <c r="K35" s="320"/>
      <c r="L35" s="385">
        <v>0</v>
      </c>
      <c r="M35" s="144"/>
      <c r="N35" s="144"/>
      <c r="O35" s="383">
        <v>0</v>
      </c>
      <c r="P35" s="406"/>
      <c r="Q35" s="378">
        <v>80</v>
      </c>
      <c r="R35" s="144"/>
      <c r="S35" s="144"/>
      <c r="T35" s="144"/>
      <c r="U35" s="144"/>
      <c r="V35" s="144"/>
      <c r="W35" s="406"/>
      <c r="X35" s="144"/>
      <c r="Y35" s="144"/>
      <c r="Z35" s="144"/>
      <c r="AA35" s="144"/>
      <c r="AB35" s="336"/>
      <c r="AC35" s="336"/>
      <c r="AD35" s="322"/>
      <c r="AE35" s="70"/>
      <c r="AF35" s="70"/>
    </row>
    <row r="36" spans="1:32" s="25" customFormat="1" ht="39" customHeight="1" x14ac:dyDescent="0.25">
      <c r="A36" s="468" t="s">
        <v>263</v>
      </c>
      <c r="B36" s="469" t="s">
        <v>264</v>
      </c>
      <c r="C36" s="102">
        <v>37020</v>
      </c>
      <c r="D36" s="580" t="s">
        <v>19</v>
      </c>
      <c r="E36" s="72">
        <v>3</v>
      </c>
      <c r="F36" s="73">
        <v>1</v>
      </c>
      <c r="G36" s="74">
        <v>1</v>
      </c>
      <c r="H36" s="75">
        <f t="shared" si="0"/>
        <v>45</v>
      </c>
      <c r="I36" s="76"/>
      <c r="J36" s="77"/>
      <c r="K36" s="320"/>
      <c r="L36" s="321"/>
      <c r="M36" s="144"/>
      <c r="N36" s="144"/>
      <c r="O36" s="144"/>
      <c r="P36" s="406"/>
      <c r="Q36" s="321"/>
      <c r="R36" s="144"/>
      <c r="S36" s="144"/>
      <c r="T36" s="144"/>
      <c r="U36" s="144"/>
      <c r="V36" s="144"/>
      <c r="W36" s="406"/>
      <c r="X36" s="144"/>
      <c r="Y36" s="144"/>
      <c r="Z36" s="383">
        <v>0</v>
      </c>
      <c r="AA36" s="383">
        <v>0</v>
      </c>
      <c r="AB36" s="336"/>
      <c r="AC36" s="447">
        <v>45</v>
      </c>
      <c r="AD36" s="324"/>
      <c r="AE36" s="70"/>
      <c r="AF36" s="70"/>
    </row>
    <row r="37" spans="1:32" s="25" customFormat="1" ht="39" customHeight="1" x14ac:dyDescent="0.25">
      <c r="A37" s="470" t="s">
        <v>266</v>
      </c>
      <c r="B37" s="471" t="s">
        <v>267</v>
      </c>
      <c r="C37" s="102">
        <v>37618</v>
      </c>
      <c r="D37" s="580" t="s">
        <v>20</v>
      </c>
      <c r="E37" s="72">
        <v>1</v>
      </c>
      <c r="F37" s="73">
        <v>0</v>
      </c>
      <c r="G37" s="74">
        <v>1</v>
      </c>
      <c r="H37" s="75">
        <f t="shared" si="0"/>
        <v>27</v>
      </c>
      <c r="I37" s="76"/>
      <c r="J37" s="77"/>
      <c r="K37" s="320"/>
      <c r="L37" s="321"/>
      <c r="M37" s="144"/>
      <c r="N37" s="144"/>
      <c r="O37" s="144"/>
      <c r="P37" s="406"/>
      <c r="Q37" s="321"/>
      <c r="R37" s="144"/>
      <c r="S37" s="144"/>
      <c r="T37" s="144"/>
      <c r="U37" s="144"/>
      <c r="V37" s="144"/>
      <c r="W37" s="406"/>
      <c r="X37" s="144"/>
      <c r="Y37" s="144"/>
      <c r="Z37" s="144"/>
      <c r="AA37" s="144"/>
      <c r="AB37" s="336"/>
      <c r="AC37" s="446">
        <v>27</v>
      </c>
      <c r="AD37" s="322"/>
      <c r="AE37" s="70"/>
      <c r="AF37" s="70"/>
    </row>
    <row r="38" spans="1:32" s="25" customFormat="1" ht="39" customHeight="1" x14ac:dyDescent="0.25">
      <c r="A38" s="468" t="s">
        <v>232</v>
      </c>
      <c r="B38" s="469" t="s">
        <v>233</v>
      </c>
      <c r="C38" s="102">
        <v>37698</v>
      </c>
      <c r="D38" s="579" t="s">
        <v>20</v>
      </c>
      <c r="E38" s="72">
        <v>1</v>
      </c>
      <c r="F38" s="73">
        <v>0</v>
      </c>
      <c r="G38" s="74">
        <v>1</v>
      </c>
      <c r="H38" s="75">
        <f t="shared" si="0"/>
        <v>27</v>
      </c>
      <c r="I38" s="76"/>
      <c r="J38" s="77"/>
      <c r="K38" s="320"/>
      <c r="L38" s="321"/>
      <c r="M38" s="144"/>
      <c r="N38" s="144"/>
      <c r="O38" s="382">
        <v>27</v>
      </c>
      <c r="P38" s="406"/>
      <c r="Q38" s="321"/>
      <c r="R38" s="144"/>
      <c r="S38" s="144"/>
      <c r="T38" s="144"/>
      <c r="U38" s="144"/>
      <c r="V38" s="144"/>
      <c r="W38" s="406"/>
      <c r="X38" s="144"/>
      <c r="Y38" s="144"/>
      <c r="Z38" s="144"/>
      <c r="AA38" s="144"/>
      <c r="AB38" s="336"/>
      <c r="AC38" s="336"/>
      <c r="AD38" s="322"/>
      <c r="AE38" s="70"/>
      <c r="AF38" s="70"/>
    </row>
    <row r="39" spans="1:32" s="25" customFormat="1" ht="39" customHeight="1" x14ac:dyDescent="0.25">
      <c r="A39" s="470" t="s">
        <v>234</v>
      </c>
      <c r="B39" s="471" t="s">
        <v>235</v>
      </c>
      <c r="C39" s="102">
        <v>37462</v>
      </c>
      <c r="D39" s="579" t="s">
        <v>20</v>
      </c>
      <c r="E39" s="72">
        <v>4</v>
      </c>
      <c r="F39" s="73">
        <v>0</v>
      </c>
      <c r="G39" s="74">
        <v>2</v>
      </c>
      <c r="H39" s="75">
        <f t="shared" si="0"/>
        <v>25</v>
      </c>
      <c r="I39" s="76"/>
      <c r="J39" s="77"/>
      <c r="K39" s="320"/>
      <c r="L39" s="385">
        <v>0</v>
      </c>
      <c r="M39" s="382">
        <v>12</v>
      </c>
      <c r="N39" s="144"/>
      <c r="O39" s="144"/>
      <c r="P39" s="406"/>
      <c r="Q39" s="321"/>
      <c r="R39" s="144"/>
      <c r="S39" s="144"/>
      <c r="T39" s="383">
        <v>0</v>
      </c>
      <c r="U39" s="144"/>
      <c r="V39" s="382">
        <v>13</v>
      </c>
      <c r="W39" s="406"/>
      <c r="X39" s="144"/>
      <c r="Y39" s="144"/>
      <c r="Z39" s="144"/>
      <c r="AA39" s="144"/>
      <c r="AB39" s="336"/>
      <c r="AC39" s="336"/>
      <c r="AD39" s="322"/>
      <c r="AE39" s="70"/>
      <c r="AF39" s="70"/>
    </row>
    <row r="40" spans="1:32" s="25" customFormat="1" ht="39" customHeight="1" x14ac:dyDescent="0.25">
      <c r="A40" s="468" t="s">
        <v>214</v>
      </c>
      <c r="B40" s="469" t="s">
        <v>215</v>
      </c>
      <c r="C40" s="102">
        <v>37669</v>
      </c>
      <c r="D40" s="579" t="s">
        <v>21</v>
      </c>
      <c r="E40" s="72">
        <v>1</v>
      </c>
      <c r="F40" s="73">
        <v>0</v>
      </c>
      <c r="G40" s="74">
        <v>1</v>
      </c>
      <c r="H40" s="75">
        <f t="shared" si="0"/>
        <v>23</v>
      </c>
      <c r="I40" s="76">
        <v>1</v>
      </c>
      <c r="J40" s="77"/>
      <c r="K40" s="320"/>
      <c r="L40" s="321"/>
      <c r="M40" s="144"/>
      <c r="N40" s="144"/>
      <c r="O40" s="144"/>
      <c r="P40" s="406"/>
      <c r="Q40" s="321"/>
      <c r="R40" s="144"/>
      <c r="S40" s="144"/>
      <c r="T40" s="382">
        <v>23</v>
      </c>
      <c r="U40" s="144"/>
      <c r="V40" s="144"/>
      <c r="W40" s="406"/>
      <c r="X40" s="144"/>
      <c r="Y40" s="144"/>
      <c r="Z40" s="144"/>
      <c r="AA40" s="144"/>
      <c r="AB40" s="336"/>
      <c r="AC40" s="336"/>
      <c r="AD40" s="322"/>
      <c r="AE40" s="70"/>
      <c r="AF40" s="70"/>
    </row>
    <row r="41" spans="1:32" s="25" customFormat="1" ht="39" customHeight="1" x14ac:dyDescent="0.25">
      <c r="A41" s="470" t="s">
        <v>238</v>
      </c>
      <c r="B41" s="471" t="s">
        <v>239</v>
      </c>
      <c r="C41" s="102">
        <v>37858</v>
      </c>
      <c r="D41" s="580" t="s">
        <v>20</v>
      </c>
      <c r="E41" s="72">
        <v>1</v>
      </c>
      <c r="F41" s="73">
        <v>0</v>
      </c>
      <c r="G41" s="74">
        <v>1</v>
      </c>
      <c r="H41" s="75">
        <f t="shared" si="0"/>
        <v>7</v>
      </c>
      <c r="I41" s="76"/>
      <c r="J41" s="77"/>
      <c r="K41" s="320"/>
      <c r="L41" s="321"/>
      <c r="M41" s="382">
        <v>7</v>
      </c>
      <c r="N41" s="144"/>
      <c r="O41" s="144"/>
      <c r="P41" s="406"/>
      <c r="Q41" s="321"/>
      <c r="R41" s="144"/>
      <c r="S41" s="144"/>
      <c r="T41" s="144"/>
      <c r="U41" s="144"/>
      <c r="V41" s="144"/>
      <c r="W41" s="406"/>
      <c r="X41" s="144"/>
      <c r="Y41" s="144"/>
      <c r="Z41" s="144"/>
      <c r="AA41" s="144"/>
      <c r="AB41" s="336"/>
      <c r="AC41" s="336"/>
      <c r="AD41" s="322"/>
      <c r="AE41" s="70"/>
      <c r="AF41" s="70"/>
    </row>
    <row r="42" spans="1:32" s="25" customFormat="1" ht="39" customHeight="1" x14ac:dyDescent="0.25">
      <c r="A42" s="468" t="s">
        <v>203</v>
      </c>
      <c r="B42" s="469" t="s">
        <v>204</v>
      </c>
      <c r="C42" s="102">
        <v>36903</v>
      </c>
      <c r="D42" s="579" t="s">
        <v>20</v>
      </c>
      <c r="E42" s="72">
        <v>7</v>
      </c>
      <c r="F42" s="73">
        <v>0</v>
      </c>
      <c r="G42" s="74">
        <v>3</v>
      </c>
      <c r="H42" s="75">
        <f t="shared" si="0"/>
        <v>4</v>
      </c>
      <c r="I42" s="76"/>
      <c r="J42" s="77"/>
      <c r="K42" s="390">
        <v>0</v>
      </c>
      <c r="L42" s="379">
        <v>1</v>
      </c>
      <c r="M42" s="144"/>
      <c r="N42" s="144"/>
      <c r="O42" s="144"/>
      <c r="P42" s="406"/>
      <c r="Q42" s="321"/>
      <c r="R42" s="383">
        <v>0</v>
      </c>
      <c r="S42" s="144"/>
      <c r="T42" s="383">
        <v>0</v>
      </c>
      <c r="U42" s="382">
        <v>1</v>
      </c>
      <c r="V42" s="144"/>
      <c r="W42" s="406"/>
      <c r="X42" s="144"/>
      <c r="Y42" s="383">
        <v>0</v>
      </c>
      <c r="Z42" s="144"/>
      <c r="AA42" s="144"/>
      <c r="AB42" s="446">
        <v>2</v>
      </c>
      <c r="AC42" s="336"/>
      <c r="AD42" s="322"/>
      <c r="AE42" s="70"/>
      <c r="AF42" s="70"/>
    </row>
    <row r="43" spans="1:32" s="25" customFormat="1" ht="39" customHeight="1" x14ac:dyDescent="0.25">
      <c r="A43" s="470" t="s">
        <v>242</v>
      </c>
      <c r="B43" s="471" t="s">
        <v>243</v>
      </c>
      <c r="C43" s="344">
        <v>37622</v>
      </c>
      <c r="D43" s="579" t="s">
        <v>20</v>
      </c>
      <c r="E43" s="72">
        <v>1</v>
      </c>
      <c r="F43" s="73">
        <v>0</v>
      </c>
      <c r="G43" s="74">
        <v>1</v>
      </c>
      <c r="H43" s="75">
        <f t="shared" si="0"/>
        <v>1</v>
      </c>
      <c r="I43" s="76"/>
      <c r="J43" s="77"/>
      <c r="K43" s="320"/>
      <c r="L43" s="321"/>
      <c r="M43" s="144"/>
      <c r="N43" s="144"/>
      <c r="O43" s="144"/>
      <c r="P43" s="406"/>
      <c r="Q43" s="321"/>
      <c r="R43" s="144"/>
      <c r="S43" s="144"/>
      <c r="T43" s="144"/>
      <c r="U43" s="382">
        <v>1</v>
      </c>
      <c r="V43" s="144"/>
      <c r="W43" s="406"/>
      <c r="X43" s="144"/>
      <c r="Y43" s="144"/>
      <c r="Z43" s="144"/>
      <c r="AA43" s="144"/>
      <c r="AB43" s="336"/>
      <c r="AC43" s="336"/>
      <c r="AD43" s="322"/>
      <c r="AE43" s="70"/>
      <c r="AF43" s="70"/>
    </row>
    <row r="44" spans="1:32" s="25" customFormat="1" ht="39" customHeight="1" x14ac:dyDescent="0.25">
      <c r="A44" s="468" t="s">
        <v>125</v>
      </c>
      <c r="B44" s="469" t="s">
        <v>236</v>
      </c>
      <c r="C44" s="102">
        <v>37424</v>
      </c>
      <c r="D44" s="579" t="s">
        <v>20</v>
      </c>
      <c r="E44" s="72">
        <v>2</v>
      </c>
      <c r="F44" s="73">
        <v>0</v>
      </c>
      <c r="G44" s="74">
        <v>0</v>
      </c>
      <c r="H44" s="75">
        <f t="shared" si="0"/>
        <v>0</v>
      </c>
      <c r="I44" s="76"/>
      <c r="J44" s="77"/>
      <c r="K44" s="320"/>
      <c r="L44" s="385">
        <v>0</v>
      </c>
      <c r="M44" s="383">
        <v>0</v>
      </c>
      <c r="N44" s="144"/>
      <c r="O44" s="144"/>
      <c r="P44" s="406"/>
      <c r="Q44" s="321"/>
      <c r="R44" s="144"/>
      <c r="S44" s="144"/>
      <c r="T44" s="144"/>
      <c r="U44" s="144"/>
      <c r="V44" s="144"/>
      <c r="W44" s="406"/>
      <c r="X44" s="144"/>
      <c r="Y44" s="144"/>
      <c r="Z44" s="144"/>
      <c r="AA44" s="144"/>
      <c r="AB44" s="336"/>
      <c r="AC44" s="336"/>
      <c r="AD44" s="322"/>
      <c r="AE44" s="70"/>
      <c r="AF44" s="70"/>
    </row>
    <row r="45" spans="1:32" s="25" customFormat="1" ht="39" customHeight="1" x14ac:dyDescent="0.25">
      <c r="A45" s="468" t="s">
        <v>240</v>
      </c>
      <c r="B45" s="469" t="s">
        <v>241</v>
      </c>
      <c r="C45" s="344">
        <v>37359</v>
      </c>
      <c r="D45" s="580" t="s">
        <v>20</v>
      </c>
      <c r="E45" s="72">
        <v>1</v>
      </c>
      <c r="F45" s="73">
        <v>0</v>
      </c>
      <c r="G45" s="74">
        <v>0</v>
      </c>
      <c r="H45" s="75">
        <f t="shared" si="0"/>
        <v>0</v>
      </c>
      <c r="I45" s="76"/>
      <c r="J45" s="77"/>
      <c r="K45" s="320"/>
      <c r="L45" s="385">
        <v>0</v>
      </c>
      <c r="M45" s="144"/>
      <c r="N45" s="144"/>
      <c r="O45" s="144"/>
      <c r="P45" s="406"/>
      <c r="Q45" s="321"/>
      <c r="R45" s="144"/>
      <c r="S45" s="144"/>
      <c r="T45" s="144"/>
      <c r="U45" s="144"/>
      <c r="V45" s="144"/>
      <c r="W45" s="406"/>
      <c r="X45" s="144"/>
      <c r="Y45" s="144"/>
      <c r="Z45" s="144"/>
      <c r="AA45" s="144"/>
      <c r="AB45" s="336"/>
      <c r="AC45" s="336"/>
      <c r="AD45" s="322"/>
      <c r="AE45" s="70"/>
      <c r="AF45" s="70"/>
    </row>
    <row r="46" spans="1:32" s="25" customFormat="1" ht="39" customHeight="1" x14ac:dyDescent="0.25">
      <c r="A46" s="468"/>
      <c r="B46" s="469"/>
      <c r="C46" s="102"/>
      <c r="D46" s="580"/>
      <c r="E46" s="72"/>
      <c r="F46" s="73"/>
      <c r="G46" s="74"/>
      <c r="H46" s="75">
        <f t="shared" si="0"/>
        <v>0</v>
      </c>
      <c r="I46" s="76"/>
      <c r="J46" s="77"/>
      <c r="K46" s="320"/>
      <c r="L46" s="321"/>
      <c r="M46" s="144"/>
      <c r="N46" s="144"/>
      <c r="O46" s="144"/>
      <c r="P46" s="406"/>
      <c r="Q46" s="321"/>
      <c r="R46" s="144"/>
      <c r="S46" s="144"/>
      <c r="T46" s="144"/>
      <c r="U46" s="144"/>
      <c r="V46" s="144"/>
      <c r="W46" s="406"/>
      <c r="X46" s="144"/>
      <c r="Y46" s="144"/>
      <c r="Z46" s="144"/>
      <c r="AA46" s="144"/>
      <c r="AB46" s="336"/>
      <c r="AC46" s="336"/>
      <c r="AD46" s="322"/>
      <c r="AE46" s="70"/>
      <c r="AF46" s="70"/>
    </row>
    <row r="47" spans="1:32" s="25" customFormat="1" ht="39" customHeight="1" thickBot="1" x14ac:dyDescent="0.3">
      <c r="A47" s="202"/>
      <c r="B47" s="242"/>
      <c r="C47" s="204"/>
      <c r="D47" s="239"/>
      <c r="E47" s="85"/>
      <c r="F47" s="86"/>
      <c r="G47" s="87"/>
      <c r="H47" s="88">
        <f t="shared" si="0"/>
        <v>0</v>
      </c>
      <c r="I47" s="89"/>
      <c r="J47" s="90"/>
      <c r="K47" s="325"/>
      <c r="L47" s="326"/>
      <c r="M47" s="146"/>
      <c r="N47" s="146"/>
      <c r="O47" s="146"/>
      <c r="P47" s="407"/>
      <c r="Q47" s="326"/>
      <c r="R47" s="146"/>
      <c r="S47" s="146"/>
      <c r="T47" s="146"/>
      <c r="U47" s="146"/>
      <c r="V47" s="146"/>
      <c r="W47" s="407"/>
      <c r="X47" s="146"/>
      <c r="Y47" s="146"/>
      <c r="Z47" s="146"/>
      <c r="AA47" s="146"/>
      <c r="AB47" s="337"/>
      <c r="AC47" s="337"/>
      <c r="AD47" s="327"/>
      <c r="AE47" s="70"/>
      <c r="AF47" s="70"/>
    </row>
    <row r="48" spans="1:32" s="9" customFormat="1" ht="35.1" customHeight="1" thickBot="1" x14ac:dyDescent="0.45">
      <c r="A48" s="957" t="s">
        <v>2</v>
      </c>
      <c r="B48" s="958"/>
      <c r="C48" s="958"/>
      <c r="D48" s="958"/>
      <c r="E48" s="960"/>
      <c r="F48" s="960"/>
      <c r="G48" s="961"/>
      <c r="H48" s="32"/>
      <c r="I48" s="55"/>
      <c r="J48" s="56"/>
      <c r="K48" s="45"/>
      <c r="L48" s="45">
        <v>2</v>
      </c>
      <c r="M48" s="42"/>
      <c r="N48" s="42"/>
      <c r="O48" s="42"/>
      <c r="P48" s="42"/>
      <c r="Q48" s="45"/>
      <c r="R48" s="42"/>
      <c r="S48" s="47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8"/>
      <c r="AE48" s="15"/>
    </row>
    <row r="49" spans="1:31" s="8" customFormat="1" ht="35.1" customHeight="1" thickBot="1" x14ac:dyDescent="0.45">
      <c r="A49" s="957" t="s">
        <v>25</v>
      </c>
      <c r="B49" s="958"/>
      <c r="C49" s="958"/>
      <c r="D49" s="958"/>
      <c r="E49" s="958"/>
      <c r="F49" s="958"/>
      <c r="G49" s="959"/>
      <c r="H49" s="35"/>
      <c r="I49" s="57"/>
      <c r="J49" s="58"/>
      <c r="K49" s="36"/>
      <c r="L49" s="36"/>
      <c r="M49" s="37"/>
      <c r="N49" s="37"/>
      <c r="O49" s="37"/>
      <c r="P49" s="37"/>
      <c r="Q49" s="36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18"/>
    </row>
    <row r="50" spans="1:31" s="8" customFormat="1" ht="35.1" customHeight="1" thickBot="1" x14ac:dyDescent="0.45">
      <c r="A50" s="962" t="s">
        <v>42</v>
      </c>
      <c r="B50" s="960"/>
      <c r="C50" s="960"/>
      <c r="D50" s="960"/>
      <c r="E50" s="960"/>
      <c r="F50" s="960"/>
      <c r="G50" s="961"/>
      <c r="H50" s="38"/>
      <c r="I50" s="59">
        <v>6</v>
      </c>
      <c r="J50" s="60"/>
      <c r="K50" s="39"/>
      <c r="L50" s="39"/>
      <c r="M50" s="34"/>
      <c r="N50" s="34"/>
      <c r="O50" s="34"/>
      <c r="P50" s="34"/>
      <c r="Q50" s="39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18"/>
    </row>
    <row r="51" spans="1:31" ht="35.1" customHeight="1" x14ac:dyDescent="0.4">
      <c r="D51" s="942" t="s">
        <v>1</v>
      </c>
      <c r="E51" s="943"/>
      <c r="F51" s="943"/>
      <c r="G51" s="944"/>
      <c r="H51" s="285">
        <f>SUM(H6:H50)</f>
        <v>14030</v>
      </c>
      <c r="I51" s="7"/>
      <c r="J51" s="948" t="s">
        <v>0</v>
      </c>
      <c r="K51" s="949"/>
      <c r="L51" s="949"/>
      <c r="M51" s="949"/>
      <c r="N51" s="949"/>
      <c r="O51" s="949"/>
      <c r="P51" s="949"/>
      <c r="Q51" s="949"/>
      <c r="R51" s="949"/>
      <c r="S51" s="949"/>
      <c r="T51" s="949"/>
      <c r="U51" s="949"/>
      <c r="V51" s="949"/>
      <c r="W51" s="950"/>
      <c r="X51" s="20"/>
      <c r="Y51" s="20"/>
      <c r="Z51" s="1031" t="s">
        <v>40</v>
      </c>
      <c r="AA51" s="1032"/>
      <c r="AB51" s="1032"/>
      <c r="AC51" s="1032"/>
      <c r="AD51" s="1032"/>
    </row>
    <row r="52" spans="1:31" ht="35.1" customHeight="1" thickBot="1" x14ac:dyDescent="0.45">
      <c r="D52" s="945"/>
      <c r="E52" s="946"/>
      <c r="F52" s="946"/>
      <c r="G52" s="947"/>
      <c r="H52" s="286"/>
      <c r="J52" s="951"/>
      <c r="K52" s="952"/>
      <c r="L52" s="952"/>
      <c r="M52" s="952"/>
      <c r="N52" s="952"/>
      <c r="O52" s="952"/>
      <c r="P52" s="952"/>
      <c r="Q52" s="952"/>
      <c r="R52" s="952"/>
      <c r="S52" s="952"/>
      <c r="T52" s="952"/>
      <c r="U52" s="952"/>
      <c r="V52" s="952"/>
      <c r="W52" s="953"/>
      <c r="Z52" s="1033"/>
      <c r="AA52" s="1034"/>
      <c r="AB52" s="1034"/>
      <c r="AC52" s="1034"/>
      <c r="AD52" s="1034"/>
    </row>
    <row r="53" spans="1:31" ht="24.95" customHeight="1" x14ac:dyDescent="0.35"/>
    <row r="54" spans="1:31" ht="24.95" customHeight="1" x14ac:dyDescent="0.35"/>
    <row r="55" spans="1:31" ht="24.95" customHeight="1" x14ac:dyDescent="0.35"/>
    <row r="56" spans="1:31" ht="24.95" customHeight="1" x14ac:dyDescent="0.35"/>
    <row r="57" spans="1:31" ht="24.95" customHeight="1" x14ac:dyDescent="0.35"/>
    <row r="58" spans="1:31" ht="24.95" customHeight="1" x14ac:dyDescent="0.35"/>
    <row r="59" spans="1:31" ht="24.95" customHeight="1" x14ac:dyDescent="0.35"/>
    <row r="60" spans="1:31" ht="24.95" customHeight="1" x14ac:dyDescent="0.35"/>
    <row r="61" spans="1:31" ht="24.95" customHeight="1" x14ac:dyDescent="0.35"/>
    <row r="62" spans="1:31" ht="24.95" customHeight="1" x14ac:dyDescent="0.35"/>
    <row r="63" spans="1:31" ht="24.95" customHeight="1" x14ac:dyDescent="0.35"/>
    <row r="64" spans="1:31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</sheetData>
  <sortState ref="A6:AD50">
    <sortCondition descending="1" ref="H6:H50"/>
  </sortState>
  <mergeCells count="19">
    <mergeCell ref="D51:G52"/>
    <mergeCell ref="J51:W52"/>
    <mergeCell ref="Z51:AD52"/>
    <mergeCell ref="J3:J4"/>
    <mergeCell ref="K3:AD3"/>
    <mergeCell ref="A48:G48"/>
    <mergeCell ref="A49:G49"/>
    <mergeCell ref="A50:G50"/>
    <mergeCell ref="A1:AD1"/>
    <mergeCell ref="A2:AD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3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E72"/>
  <sheetViews>
    <sheetView zoomScale="55" zoomScaleNormal="55" zoomScaleSheetLayoutView="70" workbookViewId="0">
      <selection activeCell="AE12" sqref="AE12"/>
    </sheetView>
  </sheetViews>
  <sheetFormatPr defaultRowHeight="21" x14ac:dyDescent="0.35"/>
  <cols>
    <col min="1" max="1" width="33.7109375" style="6" customWidth="1"/>
    <col min="2" max="2" width="22.28515625" style="6" customWidth="1"/>
    <col min="3" max="3" width="17.7109375" style="19" customWidth="1"/>
    <col min="4" max="4" width="18.42578125" style="5" bestFit="1" customWidth="1"/>
    <col min="5" max="7" width="7.7109375" style="5" customWidth="1"/>
    <col min="8" max="8" width="15.5703125" style="5" bestFit="1" customWidth="1"/>
    <col min="9" max="10" width="7.7109375" style="5" customWidth="1"/>
    <col min="11" max="13" width="5.42578125" style="4" customWidth="1"/>
    <col min="14" max="14" width="5.42578125" style="1" customWidth="1"/>
    <col min="15" max="15" width="5.42578125" style="3" customWidth="1"/>
    <col min="16" max="17" width="5.42578125" style="1" customWidth="1"/>
    <col min="18" max="18" width="5.42578125" style="4" customWidth="1"/>
    <col min="19" max="19" width="5.42578125" style="1" customWidth="1"/>
    <col min="20" max="21" width="5.42578125" style="3" customWidth="1"/>
    <col min="22" max="24" width="5.42578125" style="1" customWidth="1"/>
    <col min="25" max="25" width="5.42578125" style="3" customWidth="1"/>
    <col min="26" max="28" width="5.42578125" style="1" customWidth="1"/>
    <col min="29" max="29" width="5.42578125" style="3" customWidth="1"/>
    <col min="30" max="30" width="5.42578125" style="1" customWidth="1"/>
    <col min="31" max="31" width="5.42578125" style="3" customWidth="1"/>
    <col min="32" max="35" width="5.7109375" style="1" customWidth="1"/>
    <col min="36" max="16384" width="9.140625" style="1"/>
  </cols>
  <sheetData>
    <row r="1" spans="1:3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1" ht="45" customHeight="1" thickBot="1" x14ac:dyDescent="0.75">
      <c r="A2" s="1050" t="s">
        <v>461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1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1" s="11" customFormat="1" ht="154.5" customHeight="1" thickBot="1" x14ac:dyDescent="0.3">
      <c r="A4" s="920"/>
      <c r="B4" s="921"/>
      <c r="C4" s="1020"/>
      <c r="D4" s="928"/>
      <c r="E4" s="934"/>
      <c r="F4" s="936"/>
      <c r="G4" s="938"/>
      <c r="H4" s="931"/>
      <c r="I4" s="933"/>
      <c r="J4" s="954"/>
      <c r="K4" s="93" t="s">
        <v>105</v>
      </c>
      <c r="L4" s="14" t="s">
        <v>314</v>
      </c>
      <c r="M4" s="14" t="s">
        <v>303</v>
      </c>
      <c r="N4" s="13" t="s">
        <v>316</v>
      </c>
      <c r="O4" s="13" t="s">
        <v>317</v>
      </c>
      <c r="P4" s="13" t="s">
        <v>318</v>
      </c>
      <c r="Q4" s="13" t="s">
        <v>319</v>
      </c>
      <c r="R4" s="14" t="s">
        <v>321</v>
      </c>
      <c r="S4" s="93" t="s">
        <v>105</v>
      </c>
      <c r="T4" s="14" t="s">
        <v>314</v>
      </c>
      <c r="U4" s="14" t="s">
        <v>303</v>
      </c>
      <c r="V4" s="13" t="s">
        <v>316</v>
      </c>
      <c r="W4" s="13" t="s">
        <v>317</v>
      </c>
      <c r="X4" s="13" t="s">
        <v>318</v>
      </c>
      <c r="Y4" s="13" t="s">
        <v>319</v>
      </c>
      <c r="Z4" s="14" t="s">
        <v>321</v>
      </c>
      <c r="AA4" s="13" t="s">
        <v>316</v>
      </c>
      <c r="AB4" s="13" t="s">
        <v>371</v>
      </c>
      <c r="AC4" s="13" t="s">
        <v>373</v>
      </c>
      <c r="AD4" s="13" t="s">
        <v>374</v>
      </c>
      <c r="AE4" s="12"/>
    </row>
    <row r="5" spans="1:31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1530</v>
      </c>
      <c r="I5" s="53">
        <v>75</v>
      </c>
      <c r="J5" s="54">
        <v>15</v>
      </c>
      <c r="K5" s="49" t="s">
        <v>305</v>
      </c>
      <c r="L5" s="50" t="s">
        <v>315</v>
      </c>
      <c r="M5" s="50" t="s">
        <v>451</v>
      </c>
      <c r="N5" s="51" t="s">
        <v>173</v>
      </c>
      <c r="O5" s="51" t="s">
        <v>102</v>
      </c>
      <c r="P5" s="52" t="s">
        <v>306</v>
      </c>
      <c r="Q5" s="51" t="s">
        <v>320</v>
      </c>
      <c r="R5" s="50" t="s">
        <v>254</v>
      </c>
      <c r="S5" s="51" t="s">
        <v>322</v>
      </c>
      <c r="T5" s="51" t="s">
        <v>270</v>
      </c>
      <c r="U5" s="50" t="s">
        <v>451</v>
      </c>
      <c r="V5" s="52" t="s">
        <v>6</v>
      </c>
      <c r="W5" s="51" t="s">
        <v>270</v>
      </c>
      <c r="X5" s="51" t="s">
        <v>262</v>
      </c>
      <c r="Y5" s="51" t="s">
        <v>160</v>
      </c>
      <c r="Z5" s="52" t="s">
        <v>262</v>
      </c>
      <c r="AA5" s="51" t="s">
        <v>370</v>
      </c>
      <c r="AB5" s="51" t="s">
        <v>372</v>
      </c>
      <c r="AC5" s="51" t="s">
        <v>313</v>
      </c>
      <c r="AD5" s="52" t="s">
        <v>262</v>
      </c>
      <c r="AE5" s="136"/>
    </row>
    <row r="6" spans="1:31" s="25" customFormat="1" ht="39" customHeight="1" x14ac:dyDescent="0.25">
      <c r="A6" s="590" t="s">
        <v>333</v>
      </c>
      <c r="B6" s="591" t="s">
        <v>349</v>
      </c>
      <c r="C6" s="581">
        <v>36571</v>
      </c>
      <c r="D6" s="283" t="s">
        <v>20</v>
      </c>
      <c r="E6" s="118">
        <v>17</v>
      </c>
      <c r="F6" s="65">
        <v>17</v>
      </c>
      <c r="G6" s="66">
        <v>17</v>
      </c>
      <c r="H6" s="67">
        <f t="shared" ref="H6:H34" si="0">K6+L6+N6+O6+P6+Q6+R6+S6+T6+V6+W6+X6+Y6+Z6+AA6+AB6+AC6+AD6</f>
        <v>1498</v>
      </c>
      <c r="I6" s="68">
        <v>2</v>
      </c>
      <c r="J6" s="135"/>
      <c r="K6" s="375">
        <v>87</v>
      </c>
      <c r="L6" s="384">
        <v>90</v>
      </c>
      <c r="M6" s="598"/>
      <c r="N6" s="380">
        <v>90</v>
      </c>
      <c r="O6" s="380">
        <v>90</v>
      </c>
      <c r="P6" s="380">
        <v>90</v>
      </c>
      <c r="Q6" s="380">
        <v>90</v>
      </c>
      <c r="R6" s="384">
        <v>90</v>
      </c>
      <c r="S6" s="380">
        <v>90</v>
      </c>
      <c r="T6" s="380">
        <v>64</v>
      </c>
      <c r="U6" s="601"/>
      <c r="V6" s="380">
        <v>90</v>
      </c>
      <c r="W6" s="380">
        <v>90</v>
      </c>
      <c r="X6" s="380">
        <v>90</v>
      </c>
      <c r="Y6" s="601"/>
      <c r="Z6" s="380">
        <v>90</v>
      </c>
      <c r="AA6" s="380">
        <v>90</v>
      </c>
      <c r="AB6" s="380">
        <v>90</v>
      </c>
      <c r="AC6" s="380">
        <v>87</v>
      </c>
      <c r="AD6" s="380">
        <v>90</v>
      </c>
      <c r="AE6" s="338"/>
    </row>
    <row r="7" spans="1:31" s="25" customFormat="1" ht="39" customHeight="1" x14ac:dyDescent="0.25">
      <c r="A7" s="468" t="s">
        <v>345</v>
      </c>
      <c r="B7" s="587" t="s">
        <v>361</v>
      </c>
      <c r="C7" s="102">
        <v>36729</v>
      </c>
      <c r="D7" s="579" t="s">
        <v>19</v>
      </c>
      <c r="E7" s="119">
        <v>16</v>
      </c>
      <c r="F7" s="73">
        <v>16</v>
      </c>
      <c r="G7" s="74">
        <v>16</v>
      </c>
      <c r="H7" s="75">
        <f t="shared" si="0"/>
        <v>1440</v>
      </c>
      <c r="I7" s="76">
        <v>3</v>
      </c>
      <c r="J7" s="137"/>
      <c r="K7" s="376">
        <v>90</v>
      </c>
      <c r="L7" s="378">
        <v>90</v>
      </c>
      <c r="M7" s="599"/>
      <c r="N7" s="381">
        <v>90</v>
      </c>
      <c r="O7" s="381">
        <v>90</v>
      </c>
      <c r="P7" s="381">
        <v>90</v>
      </c>
      <c r="Q7" s="381">
        <v>90</v>
      </c>
      <c r="R7" s="378">
        <v>90</v>
      </c>
      <c r="S7" s="381">
        <v>90</v>
      </c>
      <c r="T7" s="381">
        <v>90</v>
      </c>
      <c r="U7" s="602"/>
      <c r="V7" s="381">
        <v>90</v>
      </c>
      <c r="W7" s="144"/>
      <c r="X7" s="381">
        <v>90</v>
      </c>
      <c r="Y7" s="602"/>
      <c r="Z7" s="381">
        <v>90</v>
      </c>
      <c r="AA7" s="381">
        <v>90</v>
      </c>
      <c r="AB7" s="381">
        <v>90</v>
      </c>
      <c r="AC7" s="381">
        <v>90</v>
      </c>
      <c r="AD7" s="381">
        <v>90</v>
      </c>
      <c r="AE7" s="324"/>
    </row>
    <row r="8" spans="1:31" s="25" customFormat="1" ht="39" customHeight="1" x14ac:dyDescent="0.25">
      <c r="A8" s="470" t="s">
        <v>335</v>
      </c>
      <c r="B8" s="586" t="s">
        <v>5</v>
      </c>
      <c r="C8" s="102">
        <v>36556</v>
      </c>
      <c r="D8" s="579" t="s">
        <v>21</v>
      </c>
      <c r="E8" s="119">
        <v>17</v>
      </c>
      <c r="F8" s="73">
        <v>17</v>
      </c>
      <c r="G8" s="74">
        <v>17</v>
      </c>
      <c r="H8" s="75">
        <f t="shared" si="0"/>
        <v>1397</v>
      </c>
      <c r="I8" s="76">
        <v>7</v>
      </c>
      <c r="J8" s="137"/>
      <c r="K8" s="376">
        <v>80</v>
      </c>
      <c r="L8" s="378">
        <v>90</v>
      </c>
      <c r="M8" s="599"/>
      <c r="N8" s="381">
        <v>89</v>
      </c>
      <c r="O8" s="381">
        <v>58</v>
      </c>
      <c r="P8" s="381">
        <v>90</v>
      </c>
      <c r="Q8" s="381">
        <v>90</v>
      </c>
      <c r="R8" s="378">
        <v>71</v>
      </c>
      <c r="S8" s="381">
        <v>71</v>
      </c>
      <c r="T8" s="381">
        <v>84</v>
      </c>
      <c r="U8" s="602"/>
      <c r="V8" s="381">
        <v>90</v>
      </c>
      <c r="W8" s="381">
        <v>62</v>
      </c>
      <c r="X8" s="381">
        <v>73</v>
      </c>
      <c r="Y8" s="602"/>
      <c r="Z8" s="381">
        <v>90</v>
      </c>
      <c r="AA8" s="381">
        <v>90</v>
      </c>
      <c r="AB8" s="381">
        <v>90</v>
      </c>
      <c r="AC8" s="381">
        <v>90</v>
      </c>
      <c r="AD8" s="381">
        <v>89</v>
      </c>
      <c r="AE8" s="324"/>
    </row>
    <row r="9" spans="1:31" s="25" customFormat="1" ht="39" customHeight="1" x14ac:dyDescent="0.25">
      <c r="A9" s="468" t="s">
        <v>337</v>
      </c>
      <c r="B9" s="587" t="s">
        <v>353</v>
      </c>
      <c r="C9" s="102">
        <v>36563</v>
      </c>
      <c r="D9" s="579" t="s">
        <v>19</v>
      </c>
      <c r="E9" s="119">
        <v>17</v>
      </c>
      <c r="F9" s="73">
        <v>16</v>
      </c>
      <c r="G9" s="74">
        <v>16</v>
      </c>
      <c r="H9" s="75">
        <f t="shared" si="0"/>
        <v>1357</v>
      </c>
      <c r="I9" s="76">
        <v>3</v>
      </c>
      <c r="J9" s="137"/>
      <c r="K9" s="376">
        <v>68</v>
      </c>
      <c r="L9" s="378">
        <v>90</v>
      </c>
      <c r="M9" s="599"/>
      <c r="N9" s="381">
        <v>90</v>
      </c>
      <c r="O9" s="381">
        <v>90</v>
      </c>
      <c r="P9" s="381">
        <v>90</v>
      </c>
      <c r="Q9" s="381">
        <v>61</v>
      </c>
      <c r="R9" s="378">
        <v>74</v>
      </c>
      <c r="S9" s="381">
        <v>90</v>
      </c>
      <c r="T9" s="381">
        <v>90</v>
      </c>
      <c r="U9" s="602"/>
      <c r="V9" s="381">
        <v>90</v>
      </c>
      <c r="W9" s="383">
        <v>0</v>
      </c>
      <c r="X9" s="381">
        <v>90</v>
      </c>
      <c r="Y9" s="602"/>
      <c r="Z9" s="381">
        <v>90</v>
      </c>
      <c r="AA9" s="381">
        <v>90</v>
      </c>
      <c r="AB9" s="381">
        <v>87</v>
      </c>
      <c r="AC9" s="381">
        <v>90</v>
      </c>
      <c r="AD9" s="381">
        <v>77</v>
      </c>
      <c r="AE9" s="324"/>
    </row>
    <row r="10" spans="1:31" s="25" customFormat="1" ht="39" customHeight="1" x14ac:dyDescent="0.25">
      <c r="A10" s="470" t="s">
        <v>334</v>
      </c>
      <c r="B10" s="586" t="s">
        <v>233</v>
      </c>
      <c r="C10" s="103">
        <v>36696</v>
      </c>
      <c r="D10" s="579" t="s">
        <v>20</v>
      </c>
      <c r="E10" s="119">
        <v>17</v>
      </c>
      <c r="F10" s="73">
        <v>15</v>
      </c>
      <c r="G10" s="74">
        <v>17</v>
      </c>
      <c r="H10" s="75">
        <f t="shared" si="0"/>
        <v>1321</v>
      </c>
      <c r="I10" s="76">
        <v>30</v>
      </c>
      <c r="J10" s="137"/>
      <c r="K10" s="376">
        <v>90</v>
      </c>
      <c r="L10" s="378">
        <v>75</v>
      </c>
      <c r="M10" s="599"/>
      <c r="N10" s="381">
        <v>85</v>
      </c>
      <c r="O10" s="383">
        <v>0</v>
      </c>
      <c r="P10" s="381">
        <v>90</v>
      </c>
      <c r="Q10" s="381">
        <v>90</v>
      </c>
      <c r="R10" s="378">
        <v>81</v>
      </c>
      <c r="S10" s="381">
        <v>90</v>
      </c>
      <c r="T10" s="381">
        <v>90</v>
      </c>
      <c r="U10" s="602"/>
      <c r="V10" s="381">
        <v>90</v>
      </c>
      <c r="W10" s="381">
        <v>90</v>
      </c>
      <c r="X10" s="381">
        <v>90</v>
      </c>
      <c r="Y10" s="602"/>
      <c r="Z10" s="381">
        <v>90</v>
      </c>
      <c r="AA10" s="381">
        <v>90</v>
      </c>
      <c r="AB10" s="383">
        <v>0</v>
      </c>
      <c r="AC10" s="381">
        <v>90</v>
      </c>
      <c r="AD10" s="381">
        <v>90</v>
      </c>
      <c r="AE10" s="324"/>
    </row>
    <row r="11" spans="1:31" s="25" customFormat="1" ht="39" customHeight="1" x14ac:dyDescent="0.25">
      <c r="A11" s="468" t="s">
        <v>336</v>
      </c>
      <c r="B11" s="587" t="s">
        <v>352</v>
      </c>
      <c r="C11" s="102">
        <v>36709</v>
      </c>
      <c r="D11" s="579" t="s">
        <v>20</v>
      </c>
      <c r="E11" s="119">
        <v>15</v>
      </c>
      <c r="F11" s="73">
        <v>14</v>
      </c>
      <c r="G11" s="74">
        <v>14</v>
      </c>
      <c r="H11" s="75">
        <f t="shared" si="0"/>
        <v>1190</v>
      </c>
      <c r="I11" s="76">
        <v>4</v>
      </c>
      <c r="J11" s="137"/>
      <c r="K11" s="376">
        <v>90</v>
      </c>
      <c r="L11" s="378">
        <v>90</v>
      </c>
      <c r="M11" s="599"/>
      <c r="N11" s="381">
        <v>90</v>
      </c>
      <c r="O11" s="381">
        <v>90</v>
      </c>
      <c r="P11" s="381">
        <v>90</v>
      </c>
      <c r="Q11" s="381">
        <v>53</v>
      </c>
      <c r="R11" s="378">
        <v>90</v>
      </c>
      <c r="S11" s="381">
        <v>90</v>
      </c>
      <c r="T11" s="381">
        <v>90</v>
      </c>
      <c r="U11" s="602"/>
      <c r="V11" s="381">
        <v>84</v>
      </c>
      <c r="W11" s="381">
        <v>90</v>
      </c>
      <c r="X11" s="381">
        <v>90</v>
      </c>
      <c r="Y11" s="602"/>
      <c r="Z11" s="381">
        <v>63</v>
      </c>
      <c r="AA11" s="381">
        <v>90</v>
      </c>
      <c r="AB11" s="144"/>
      <c r="AC11" s="144"/>
      <c r="AD11" s="383">
        <v>0</v>
      </c>
      <c r="AE11" s="324"/>
    </row>
    <row r="12" spans="1:31" s="25" customFormat="1" ht="39" customHeight="1" x14ac:dyDescent="0.25">
      <c r="A12" s="470" t="s">
        <v>201</v>
      </c>
      <c r="B12" s="586" t="s">
        <v>350</v>
      </c>
      <c r="C12" s="104">
        <v>36723</v>
      </c>
      <c r="D12" s="579" t="s">
        <v>20</v>
      </c>
      <c r="E12" s="119">
        <v>16</v>
      </c>
      <c r="F12" s="73">
        <v>15</v>
      </c>
      <c r="G12" s="74">
        <v>16</v>
      </c>
      <c r="H12" s="75">
        <f t="shared" si="0"/>
        <v>1148</v>
      </c>
      <c r="I12" s="76">
        <v>1</v>
      </c>
      <c r="J12" s="137"/>
      <c r="K12" s="376">
        <v>90</v>
      </c>
      <c r="L12" s="378">
        <v>90</v>
      </c>
      <c r="M12" s="599"/>
      <c r="N12" s="381">
        <v>46</v>
      </c>
      <c r="O12" s="381">
        <v>46</v>
      </c>
      <c r="P12" s="381">
        <v>89</v>
      </c>
      <c r="Q12" s="381">
        <v>90</v>
      </c>
      <c r="R12" s="378">
        <v>90</v>
      </c>
      <c r="S12" s="381">
        <v>82</v>
      </c>
      <c r="T12" s="381">
        <v>90</v>
      </c>
      <c r="U12" s="602"/>
      <c r="V12" s="381">
        <v>75</v>
      </c>
      <c r="W12" s="381">
        <v>90</v>
      </c>
      <c r="X12" s="381">
        <v>90</v>
      </c>
      <c r="Y12" s="602"/>
      <c r="Z12" s="381">
        <v>90</v>
      </c>
      <c r="AA12" s="144"/>
      <c r="AB12" s="381">
        <v>90</v>
      </c>
      <c r="AC12" s="383">
        <v>0</v>
      </c>
      <c r="AD12" s="144"/>
      <c r="AE12" s="324"/>
    </row>
    <row r="13" spans="1:31" s="25" customFormat="1" ht="39" customHeight="1" x14ac:dyDescent="0.25">
      <c r="A13" s="468" t="s">
        <v>332</v>
      </c>
      <c r="B13" s="587" t="s">
        <v>348</v>
      </c>
      <c r="C13" s="102">
        <v>36753</v>
      </c>
      <c r="D13" s="579" t="s">
        <v>19</v>
      </c>
      <c r="E13" s="119">
        <v>17</v>
      </c>
      <c r="F13" s="73">
        <v>13</v>
      </c>
      <c r="G13" s="74">
        <v>14</v>
      </c>
      <c r="H13" s="75">
        <f t="shared" si="0"/>
        <v>1119</v>
      </c>
      <c r="I13" s="76"/>
      <c r="J13" s="137"/>
      <c r="K13" s="376">
        <v>90</v>
      </c>
      <c r="L13" s="378">
        <v>71</v>
      </c>
      <c r="M13" s="599"/>
      <c r="N13" s="381">
        <v>90</v>
      </c>
      <c r="O13" s="381">
        <v>74</v>
      </c>
      <c r="P13" s="381">
        <v>77</v>
      </c>
      <c r="Q13" s="381">
        <v>90</v>
      </c>
      <c r="R13" s="385">
        <v>0</v>
      </c>
      <c r="S13" s="383">
        <v>0</v>
      </c>
      <c r="T13" s="381">
        <v>90</v>
      </c>
      <c r="U13" s="602"/>
      <c r="V13" s="382">
        <v>6</v>
      </c>
      <c r="W13" s="381">
        <v>90</v>
      </c>
      <c r="X13" s="383">
        <v>0</v>
      </c>
      <c r="Y13" s="602"/>
      <c r="Z13" s="381">
        <v>90</v>
      </c>
      <c r="AA13" s="381">
        <v>90</v>
      </c>
      <c r="AB13" s="381">
        <v>90</v>
      </c>
      <c r="AC13" s="381">
        <v>81</v>
      </c>
      <c r="AD13" s="381">
        <v>90</v>
      </c>
      <c r="AE13" s="324"/>
    </row>
    <row r="14" spans="1:31" s="25" customFormat="1" ht="39" customHeight="1" x14ac:dyDescent="0.25">
      <c r="A14" s="470" t="s">
        <v>340</v>
      </c>
      <c r="B14" s="586" t="s">
        <v>356</v>
      </c>
      <c r="C14" s="102">
        <v>36481</v>
      </c>
      <c r="D14" s="579" t="s">
        <v>21</v>
      </c>
      <c r="E14" s="119">
        <v>12</v>
      </c>
      <c r="F14" s="73">
        <v>11</v>
      </c>
      <c r="G14" s="74">
        <v>12</v>
      </c>
      <c r="H14" s="75">
        <f t="shared" si="0"/>
        <v>1009</v>
      </c>
      <c r="I14" s="76">
        <v>7</v>
      </c>
      <c r="J14" s="137"/>
      <c r="K14" s="376">
        <v>90</v>
      </c>
      <c r="L14" s="378">
        <v>90</v>
      </c>
      <c r="M14" s="599"/>
      <c r="N14" s="381">
        <v>90</v>
      </c>
      <c r="O14" s="381">
        <v>90</v>
      </c>
      <c r="P14" s="381">
        <v>85</v>
      </c>
      <c r="Q14" s="381">
        <v>90</v>
      </c>
      <c r="R14" s="378">
        <v>90</v>
      </c>
      <c r="S14" s="381">
        <v>75</v>
      </c>
      <c r="T14" s="144"/>
      <c r="U14" s="602"/>
      <c r="V14" s="381">
        <v>90</v>
      </c>
      <c r="W14" s="144"/>
      <c r="X14" s="382">
        <v>39</v>
      </c>
      <c r="Y14" s="602"/>
      <c r="Z14" s="144"/>
      <c r="AA14" s="144"/>
      <c r="AB14" s="381">
        <v>90</v>
      </c>
      <c r="AC14" s="381">
        <v>90</v>
      </c>
      <c r="AD14" s="144"/>
      <c r="AE14" s="324"/>
    </row>
    <row r="15" spans="1:31" s="25" customFormat="1" ht="39" customHeight="1" x14ac:dyDescent="0.25">
      <c r="A15" s="468" t="s">
        <v>203</v>
      </c>
      <c r="B15" s="587" t="s">
        <v>212</v>
      </c>
      <c r="C15" s="102">
        <v>36543</v>
      </c>
      <c r="D15" s="579" t="s">
        <v>19</v>
      </c>
      <c r="E15" s="119">
        <v>17</v>
      </c>
      <c r="F15" s="73">
        <v>9</v>
      </c>
      <c r="G15" s="74">
        <v>17</v>
      </c>
      <c r="H15" s="75">
        <f t="shared" si="0"/>
        <v>981</v>
      </c>
      <c r="I15" s="76">
        <v>2</v>
      </c>
      <c r="J15" s="137"/>
      <c r="K15" s="377">
        <v>3</v>
      </c>
      <c r="L15" s="379">
        <v>19</v>
      </c>
      <c r="M15" s="599"/>
      <c r="N15" s="382">
        <v>44</v>
      </c>
      <c r="O15" s="382">
        <v>44</v>
      </c>
      <c r="P15" s="382">
        <v>13</v>
      </c>
      <c r="Q15" s="382">
        <v>29</v>
      </c>
      <c r="R15" s="378">
        <v>90</v>
      </c>
      <c r="S15" s="381">
        <v>90</v>
      </c>
      <c r="T15" s="382">
        <v>26</v>
      </c>
      <c r="U15" s="602"/>
      <c r="V15" s="381">
        <v>90</v>
      </c>
      <c r="W15" s="381">
        <v>90</v>
      </c>
      <c r="X15" s="381">
        <v>88</v>
      </c>
      <c r="Y15" s="602"/>
      <c r="Z15" s="382">
        <v>10</v>
      </c>
      <c r="AA15" s="381">
        <v>90</v>
      </c>
      <c r="AB15" s="381">
        <v>75</v>
      </c>
      <c r="AC15" s="381">
        <v>90</v>
      </c>
      <c r="AD15" s="381">
        <v>90</v>
      </c>
      <c r="AE15" s="324"/>
    </row>
    <row r="16" spans="1:31" s="25" customFormat="1" ht="39" customHeight="1" x14ac:dyDescent="0.25">
      <c r="A16" s="470" t="s">
        <v>344</v>
      </c>
      <c r="B16" s="586" t="s">
        <v>360</v>
      </c>
      <c r="C16" s="102">
        <v>36746</v>
      </c>
      <c r="D16" s="579" t="s">
        <v>19</v>
      </c>
      <c r="E16" s="119">
        <v>15</v>
      </c>
      <c r="F16" s="73">
        <v>11</v>
      </c>
      <c r="G16" s="74">
        <v>13</v>
      </c>
      <c r="H16" s="75">
        <f t="shared" si="0"/>
        <v>951</v>
      </c>
      <c r="I16" s="76"/>
      <c r="J16" s="137"/>
      <c r="K16" s="377">
        <v>22</v>
      </c>
      <c r="L16" s="385">
        <v>0</v>
      </c>
      <c r="M16" s="599"/>
      <c r="N16" s="381">
        <v>90</v>
      </c>
      <c r="O16" s="381">
        <v>90</v>
      </c>
      <c r="P16" s="381">
        <v>90</v>
      </c>
      <c r="Q16" s="381">
        <v>53</v>
      </c>
      <c r="R16" s="378">
        <v>90</v>
      </c>
      <c r="S16" s="381">
        <v>90</v>
      </c>
      <c r="T16" s="382">
        <v>6</v>
      </c>
      <c r="U16" s="602"/>
      <c r="V16" s="381">
        <v>90</v>
      </c>
      <c r="W16" s="144"/>
      <c r="X16" s="383">
        <v>0</v>
      </c>
      <c r="Y16" s="602"/>
      <c r="Z16" s="381">
        <v>80</v>
      </c>
      <c r="AA16" s="144"/>
      <c r="AB16" s="381">
        <v>70</v>
      </c>
      <c r="AC16" s="381">
        <v>90</v>
      </c>
      <c r="AD16" s="381">
        <v>90</v>
      </c>
      <c r="AE16" s="324"/>
    </row>
    <row r="17" spans="1:31" s="25" customFormat="1" ht="39" customHeight="1" x14ac:dyDescent="0.25">
      <c r="A17" s="468" t="s">
        <v>331</v>
      </c>
      <c r="B17" s="587" t="s">
        <v>347</v>
      </c>
      <c r="C17" s="102">
        <v>36626</v>
      </c>
      <c r="D17" s="579" t="s">
        <v>19</v>
      </c>
      <c r="E17" s="119">
        <v>17</v>
      </c>
      <c r="F17" s="73">
        <v>8</v>
      </c>
      <c r="G17" s="74">
        <v>14</v>
      </c>
      <c r="H17" s="75">
        <f t="shared" si="0"/>
        <v>810</v>
      </c>
      <c r="I17" s="76"/>
      <c r="J17" s="137"/>
      <c r="K17" s="376">
        <v>90</v>
      </c>
      <c r="L17" s="378">
        <v>72</v>
      </c>
      <c r="M17" s="599"/>
      <c r="N17" s="382">
        <v>5</v>
      </c>
      <c r="O17" s="383">
        <v>0</v>
      </c>
      <c r="P17" s="383">
        <v>0</v>
      </c>
      <c r="Q17" s="382">
        <v>37</v>
      </c>
      <c r="R17" s="379">
        <v>16</v>
      </c>
      <c r="S17" s="383">
        <v>0</v>
      </c>
      <c r="T17" s="381">
        <v>90</v>
      </c>
      <c r="U17" s="602"/>
      <c r="V17" s="382">
        <v>15</v>
      </c>
      <c r="W17" s="381">
        <v>90</v>
      </c>
      <c r="X17" s="381">
        <v>90</v>
      </c>
      <c r="Y17" s="602"/>
      <c r="Z17" s="382">
        <v>27</v>
      </c>
      <c r="AA17" s="381">
        <v>90</v>
      </c>
      <c r="AB17" s="381">
        <v>90</v>
      </c>
      <c r="AC17" s="382">
        <v>9</v>
      </c>
      <c r="AD17" s="381">
        <v>89</v>
      </c>
      <c r="AE17" s="324"/>
    </row>
    <row r="18" spans="1:31" s="25" customFormat="1" ht="39" customHeight="1" x14ac:dyDescent="0.25">
      <c r="A18" s="470" t="s">
        <v>343</v>
      </c>
      <c r="B18" s="586" t="s">
        <v>359</v>
      </c>
      <c r="C18" s="102">
        <v>36628</v>
      </c>
      <c r="D18" s="579" t="s">
        <v>22</v>
      </c>
      <c r="E18" s="119">
        <v>14</v>
      </c>
      <c r="F18" s="73">
        <v>9</v>
      </c>
      <c r="G18" s="74">
        <v>9</v>
      </c>
      <c r="H18" s="75">
        <f t="shared" si="0"/>
        <v>810</v>
      </c>
      <c r="I18" s="76"/>
      <c r="J18" s="137">
        <v>8</v>
      </c>
      <c r="K18" s="376">
        <v>90</v>
      </c>
      <c r="L18" s="378">
        <v>90</v>
      </c>
      <c r="M18" s="599"/>
      <c r="N18" s="381">
        <v>90</v>
      </c>
      <c r="O18" s="383">
        <v>0</v>
      </c>
      <c r="P18" s="383">
        <v>0</v>
      </c>
      <c r="Q18" s="381">
        <v>90</v>
      </c>
      <c r="R18" s="378">
        <v>90</v>
      </c>
      <c r="S18" s="144"/>
      <c r="T18" s="383">
        <v>0</v>
      </c>
      <c r="U18" s="602"/>
      <c r="V18" s="381">
        <v>90</v>
      </c>
      <c r="W18" s="144"/>
      <c r="X18" s="381">
        <v>90</v>
      </c>
      <c r="Y18" s="602"/>
      <c r="Z18" s="144"/>
      <c r="AA18" s="383">
        <v>0</v>
      </c>
      <c r="AB18" s="381">
        <v>90</v>
      </c>
      <c r="AC18" s="383">
        <v>0</v>
      </c>
      <c r="AD18" s="381">
        <v>90</v>
      </c>
      <c r="AE18" s="324"/>
    </row>
    <row r="19" spans="1:31" s="25" customFormat="1" ht="39" customHeight="1" x14ac:dyDescent="0.25">
      <c r="A19" s="468" t="s">
        <v>4</v>
      </c>
      <c r="B19" s="587" t="s">
        <v>351</v>
      </c>
      <c r="C19" s="102">
        <v>36392</v>
      </c>
      <c r="D19" s="579" t="s">
        <v>20</v>
      </c>
      <c r="E19" s="119">
        <v>16</v>
      </c>
      <c r="F19" s="73">
        <v>5</v>
      </c>
      <c r="G19" s="74">
        <v>12</v>
      </c>
      <c r="H19" s="75">
        <f t="shared" si="0"/>
        <v>507</v>
      </c>
      <c r="I19" s="76">
        <v>2</v>
      </c>
      <c r="J19" s="137"/>
      <c r="K19" s="377">
        <v>10</v>
      </c>
      <c r="L19" s="378">
        <v>15</v>
      </c>
      <c r="M19" s="599"/>
      <c r="N19" s="383">
        <v>0</v>
      </c>
      <c r="O19" s="382">
        <v>32</v>
      </c>
      <c r="P19" s="383">
        <v>0</v>
      </c>
      <c r="Q19" s="383">
        <v>0</v>
      </c>
      <c r="R19" s="379">
        <v>19</v>
      </c>
      <c r="S19" s="382">
        <v>19</v>
      </c>
      <c r="T19" s="382">
        <v>26</v>
      </c>
      <c r="U19" s="602"/>
      <c r="V19" s="383">
        <v>0</v>
      </c>
      <c r="W19" s="381">
        <v>90</v>
      </c>
      <c r="X19" s="381">
        <v>51</v>
      </c>
      <c r="Y19" s="602"/>
      <c r="Z19" s="382">
        <v>45</v>
      </c>
      <c r="AA19" s="144"/>
      <c r="AB19" s="382">
        <v>20</v>
      </c>
      <c r="AC19" s="381">
        <v>90</v>
      </c>
      <c r="AD19" s="381">
        <v>90</v>
      </c>
      <c r="AE19" s="324"/>
    </row>
    <row r="20" spans="1:31" s="25" customFormat="1" ht="39" customHeight="1" x14ac:dyDescent="0.25">
      <c r="A20" s="470" t="s">
        <v>330</v>
      </c>
      <c r="B20" s="586" t="s">
        <v>346</v>
      </c>
      <c r="C20" s="102">
        <v>36526</v>
      </c>
      <c r="D20" s="579" t="s">
        <v>22</v>
      </c>
      <c r="E20" s="119">
        <v>10</v>
      </c>
      <c r="F20" s="73">
        <v>5</v>
      </c>
      <c r="G20" s="74">
        <v>5</v>
      </c>
      <c r="H20" s="75">
        <f t="shared" si="0"/>
        <v>433</v>
      </c>
      <c r="I20" s="76"/>
      <c r="J20" s="137">
        <v>5</v>
      </c>
      <c r="K20" s="390">
        <v>0</v>
      </c>
      <c r="L20" s="385">
        <v>0</v>
      </c>
      <c r="M20" s="599"/>
      <c r="N20" s="144"/>
      <c r="O20" s="144"/>
      <c r="P20" s="381">
        <v>90</v>
      </c>
      <c r="Q20" s="144"/>
      <c r="R20" s="385">
        <v>0</v>
      </c>
      <c r="S20" s="381">
        <v>90</v>
      </c>
      <c r="T20" s="144"/>
      <c r="U20" s="602"/>
      <c r="V20" s="144"/>
      <c r="W20" s="381">
        <v>73</v>
      </c>
      <c r="X20" s="383">
        <v>0</v>
      </c>
      <c r="Y20" s="602"/>
      <c r="Z20" s="383">
        <v>0</v>
      </c>
      <c r="AA20" s="381">
        <v>90</v>
      </c>
      <c r="AB20" s="144"/>
      <c r="AC20" s="381">
        <v>90</v>
      </c>
      <c r="AD20" s="144"/>
      <c r="AE20" s="324"/>
    </row>
    <row r="21" spans="1:31" s="25" customFormat="1" ht="39" customHeight="1" x14ac:dyDescent="0.25">
      <c r="A21" s="468" t="s">
        <v>342</v>
      </c>
      <c r="B21" s="587" t="s">
        <v>358</v>
      </c>
      <c r="C21" s="102">
        <v>36258</v>
      </c>
      <c r="D21" s="579" t="s">
        <v>22</v>
      </c>
      <c r="E21" s="119">
        <v>8</v>
      </c>
      <c r="F21" s="73">
        <v>3</v>
      </c>
      <c r="G21" s="74">
        <v>3</v>
      </c>
      <c r="H21" s="75">
        <f t="shared" si="0"/>
        <v>270</v>
      </c>
      <c r="I21" s="76"/>
      <c r="J21" s="137">
        <v>2</v>
      </c>
      <c r="K21" s="320"/>
      <c r="L21" s="321"/>
      <c r="M21" s="599"/>
      <c r="N21" s="383">
        <v>0</v>
      </c>
      <c r="O21" s="381">
        <v>90</v>
      </c>
      <c r="P21" s="144"/>
      <c r="Q21" s="383">
        <v>0</v>
      </c>
      <c r="R21" s="321"/>
      <c r="S21" s="144"/>
      <c r="T21" s="381">
        <v>90</v>
      </c>
      <c r="U21" s="602"/>
      <c r="V21" s="383">
        <v>0</v>
      </c>
      <c r="W21" s="144"/>
      <c r="X21" s="144"/>
      <c r="Y21" s="602"/>
      <c r="Z21" s="381">
        <v>90</v>
      </c>
      <c r="AA21" s="144"/>
      <c r="AB21" s="383">
        <v>0</v>
      </c>
      <c r="AC21" s="144"/>
      <c r="AD21" s="383">
        <v>0</v>
      </c>
      <c r="AE21" s="324"/>
    </row>
    <row r="22" spans="1:31" s="25" customFormat="1" ht="39" customHeight="1" x14ac:dyDescent="0.25">
      <c r="A22" s="470" t="s">
        <v>188</v>
      </c>
      <c r="B22" s="586" t="s">
        <v>189</v>
      </c>
      <c r="C22" s="102">
        <v>37126</v>
      </c>
      <c r="D22" s="579" t="s">
        <v>19</v>
      </c>
      <c r="E22" s="119">
        <v>8</v>
      </c>
      <c r="F22" s="73">
        <v>1</v>
      </c>
      <c r="G22" s="74">
        <v>3</v>
      </c>
      <c r="H22" s="75">
        <f t="shared" si="0"/>
        <v>106</v>
      </c>
      <c r="I22" s="76"/>
      <c r="J22" s="137"/>
      <c r="K22" s="320"/>
      <c r="L22" s="385">
        <v>0</v>
      </c>
      <c r="M22" s="599"/>
      <c r="N22" s="383">
        <v>0</v>
      </c>
      <c r="O22" s="383">
        <v>0</v>
      </c>
      <c r="P22" s="382">
        <v>1</v>
      </c>
      <c r="Q22" s="382">
        <v>37</v>
      </c>
      <c r="R22" s="321"/>
      <c r="S22" s="144"/>
      <c r="T22" s="383">
        <v>0</v>
      </c>
      <c r="U22" s="602"/>
      <c r="V22" s="383">
        <v>0</v>
      </c>
      <c r="W22" s="381">
        <v>68</v>
      </c>
      <c r="X22" s="144"/>
      <c r="Y22" s="602"/>
      <c r="Z22" s="144"/>
      <c r="AA22" s="144"/>
      <c r="AB22" s="144"/>
      <c r="AC22" s="144"/>
      <c r="AD22" s="144"/>
      <c r="AE22" s="324"/>
    </row>
    <row r="23" spans="1:31" s="25" customFormat="1" ht="39" customHeight="1" x14ac:dyDescent="0.25">
      <c r="A23" s="468" t="s">
        <v>194</v>
      </c>
      <c r="B23" s="587" t="s">
        <v>195</v>
      </c>
      <c r="C23" s="102">
        <v>37087</v>
      </c>
      <c r="D23" s="579" t="s">
        <v>20</v>
      </c>
      <c r="E23" s="119">
        <v>5</v>
      </c>
      <c r="F23" s="73">
        <v>1</v>
      </c>
      <c r="G23" s="74">
        <v>4</v>
      </c>
      <c r="H23" s="75">
        <f t="shared" si="0"/>
        <v>93</v>
      </c>
      <c r="I23" s="76">
        <v>3</v>
      </c>
      <c r="J23" s="137"/>
      <c r="K23" s="320"/>
      <c r="L23" s="321"/>
      <c r="M23" s="599"/>
      <c r="N23" s="144"/>
      <c r="O23" s="144"/>
      <c r="P23" s="382">
        <v>5</v>
      </c>
      <c r="Q23" s="383">
        <v>0</v>
      </c>
      <c r="R23" s="379">
        <v>9</v>
      </c>
      <c r="S23" s="382">
        <v>15</v>
      </c>
      <c r="T23" s="381">
        <v>64</v>
      </c>
      <c r="U23" s="602"/>
      <c r="V23" s="144"/>
      <c r="W23" s="144"/>
      <c r="X23" s="144"/>
      <c r="Y23" s="602"/>
      <c r="Z23" s="144"/>
      <c r="AA23" s="144"/>
      <c r="AB23" s="144"/>
      <c r="AC23" s="144"/>
      <c r="AD23" s="144"/>
      <c r="AE23" s="324"/>
    </row>
    <row r="24" spans="1:31" s="25" customFormat="1" ht="39" customHeight="1" x14ac:dyDescent="0.25">
      <c r="A24" s="470" t="s">
        <v>177</v>
      </c>
      <c r="B24" s="586" t="s">
        <v>178</v>
      </c>
      <c r="C24" s="102">
        <v>37130</v>
      </c>
      <c r="D24" s="579" t="s">
        <v>19</v>
      </c>
      <c r="E24" s="119">
        <v>4</v>
      </c>
      <c r="F24" s="73">
        <v>1</v>
      </c>
      <c r="G24" s="74">
        <v>1</v>
      </c>
      <c r="H24" s="75">
        <f t="shared" si="0"/>
        <v>89</v>
      </c>
      <c r="I24" s="76"/>
      <c r="J24" s="137"/>
      <c r="K24" s="320"/>
      <c r="L24" s="321"/>
      <c r="M24" s="599"/>
      <c r="N24" s="144"/>
      <c r="O24" s="144"/>
      <c r="P24" s="144"/>
      <c r="Q24" s="144"/>
      <c r="R24" s="321"/>
      <c r="S24" s="144"/>
      <c r="T24" s="144"/>
      <c r="U24" s="602"/>
      <c r="V24" s="144"/>
      <c r="W24" s="383">
        <v>0</v>
      </c>
      <c r="X24" s="144"/>
      <c r="Y24" s="602"/>
      <c r="Z24" s="383">
        <v>0</v>
      </c>
      <c r="AA24" s="381">
        <v>89</v>
      </c>
      <c r="AB24" s="144"/>
      <c r="AC24" s="144"/>
      <c r="AD24" s="383">
        <v>0</v>
      </c>
      <c r="AE24" s="324"/>
    </row>
    <row r="25" spans="1:31" s="25" customFormat="1" ht="39" customHeight="1" x14ac:dyDescent="0.25">
      <c r="A25" s="468" t="s">
        <v>338</v>
      </c>
      <c r="B25" s="587" t="s">
        <v>354</v>
      </c>
      <c r="C25" s="102">
        <v>36722</v>
      </c>
      <c r="D25" s="579" t="s">
        <v>21</v>
      </c>
      <c r="E25" s="119">
        <v>15</v>
      </c>
      <c r="F25" s="73">
        <v>1</v>
      </c>
      <c r="G25" s="74">
        <v>6</v>
      </c>
      <c r="H25" s="75">
        <f t="shared" si="0"/>
        <v>88</v>
      </c>
      <c r="I25" s="76">
        <v>1</v>
      </c>
      <c r="J25" s="137"/>
      <c r="K25" s="390">
        <v>0</v>
      </c>
      <c r="L25" s="385">
        <v>0</v>
      </c>
      <c r="M25" s="599"/>
      <c r="N25" s="382">
        <v>1</v>
      </c>
      <c r="O25" s="382">
        <v>16</v>
      </c>
      <c r="P25" s="383">
        <v>0</v>
      </c>
      <c r="Q25" s="383">
        <v>0</v>
      </c>
      <c r="R25" s="321"/>
      <c r="S25" s="144"/>
      <c r="T25" s="383">
        <v>0</v>
      </c>
      <c r="U25" s="602"/>
      <c r="V25" s="383">
        <v>0</v>
      </c>
      <c r="W25" s="382">
        <v>22</v>
      </c>
      <c r="X25" s="383">
        <v>0</v>
      </c>
      <c r="Y25" s="602"/>
      <c r="Z25" s="381">
        <v>45</v>
      </c>
      <c r="AA25" s="383">
        <v>0</v>
      </c>
      <c r="AB25" s="383">
        <v>0</v>
      </c>
      <c r="AC25" s="382">
        <v>3</v>
      </c>
      <c r="AD25" s="382">
        <v>1</v>
      </c>
      <c r="AE25" s="324"/>
    </row>
    <row r="26" spans="1:31" s="25" customFormat="1" ht="39" customHeight="1" x14ac:dyDescent="0.25">
      <c r="A26" s="470" t="s">
        <v>339</v>
      </c>
      <c r="B26" s="586" t="s">
        <v>355</v>
      </c>
      <c r="C26" s="103">
        <v>36641</v>
      </c>
      <c r="D26" s="579" t="s">
        <v>21</v>
      </c>
      <c r="E26" s="119">
        <v>3</v>
      </c>
      <c r="F26" s="73">
        <v>0</v>
      </c>
      <c r="G26" s="74">
        <v>2</v>
      </c>
      <c r="H26" s="75">
        <f t="shared" si="0"/>
        <v>45</v>
      </c>
      <c r="I26" s="76"/>
      <c r="J26" s="137"/>
      <c r="K26" s="320"/>
      <c r="L26" s="321"/>
      <c r="M26" s="599"/>
      <c r="N26" s="144"/>
      <c r="O26" s="144"/>
      <c r="P26" s="144"/>
      <c r="Q26" s="144"/>
      <c r="R26" s="321"/>
      <c r="S26" s="144"/>
      <c r="T26" s="144"/>
      <c r="U26" s="602"/>
      <c r="V26" s="383">
        <v>0</v>
      </c>
      <c r="W26" s="382">
        <v>28</v>
      </c>
      <c r="X26" s="382">
        <v>17</v>
      </c>
      <c r="Y26" s="602"/>
      <c r="Z26" s="144"/>
      <c r="AA26" s="144"/>
      <c r="AB26" s="144"/>
      <c r="AC26" s="144"/>
      <c r="AD26" s="144"/>
      <c r="AE26" s="324"/>
    </row>
    <row r="27" spans="1:31" s="25" customFormat="1" ht="39" customHeight="1" x14ac:dyDescent="0.25">
      <c r="A27" s="592" t="s">
        <v>369</v>
      </c>
      <c r="B27" s="585" t="s">
        <v>200</v>
      </c>
      <c r="C27" s="102">
        <v>37078</v>
      </c>
      <c r="D27" s="579" t="s">
        <v>20</v>
      </c>
      <c r="E27" s="119">
        <v>6</v>
      </c>
      <c r="F27" s="73">
        <v>0</v>
      </c>
      <c r="G27" s="74">
        <v>3</v>
      </c>
      <c r="H27" s="75">
        <f t="shared" si="0"/>
        <v>30</v>
      </c>
      <c r="I27" s="76"/>
      <c r="J27" s="137"/>
      <c r="K27" s="320"/>
      <c r="L27" s="321"/>
      <c r="M27" s="599"/>
      <c r="N27" s="144"/>
      <c r="O27" s="144"/>
      <c r="P27" s="144"/>
      <c r="Q27" s="144"/>
      <c r="R27" s="321"/>
      <c r="S27" s="144"/>
      <c r="T27" s="144"/>
      <c r="U27" s="602"/>
      <c r="V27" s="144"/>
      <c r="W27" s="144"/>
      <c r="X27" s="382">
        <v>2</v>
      </c>
      <c r="Y27" s="602"/>
      <c r="Z27" s="383">
        <v>0</v>
      </c>
      <c r="AA27" s="383">
        <v>0</v>
      </c>
      <c r="AB27" s="382">
        <v>15</v>
      </c>
      <c r="AC27" s="383">
        <v>0</v>
      </c>
      <c r="AD27" s="382">
        <v>13</v>
      </c>
      <c r="AE27" s="324"/>
    </row>
    <row r="28" spans="1:31" s="25" customFormat="1" ht="39" customHeight="1" x14ac:dyDescent="0.25">
      <c r="A28" s="582" t="s">
        <v>192</v>
      </c>
      <c r="B28" s="588" t="s">
        <v>362</v>
      </c>
      <c r="C28" s="104">
        <v>36682</v>
      </c>
      <c r="D28" s="579" t="s">
        <v>19</v>
      </c>
      <c r="E28" s="119">
        <v>2</v>
      </c>
      <c r="F28" s="73">
        <v>0</v>
      </c>
      <c r="G28" s="74">
        <v>1</v>
      </c>
      <c r="H28" s="75">
        <f t="shared" si="0"/>
        <v>18</v>
      </c>
      <c r="I28" s="76"/>
      <c r="J28" s="137"/>
      <c r="K28" s="390">
        <v>0</v>
      </c>
      <c r="L28" s="379">
        <v>18</v>
      </c>
      <c r="M28" s="599"/>
      <c r="N28" s="144"/>
      <c r="O28" s="144"/>
      <c r="P28" s="144"/>
      <c r="Q28" s="144"/>
      <c r="R28" s="321"/>
      <c r="S28" s="144"/>
      <c r="T28" s="144"/>
      <c r="U28" s="602"/>
      <c r="V28" s="144"/>
      <c r="W28" s="144"/>
      <c r="X28" s="144"/>
      <c r="Y28" s="602"/>
      <c r="Z28" s="144"/>
      <c r="AA28" s="144"/>
      <c r="AB28" s="144"/>
      <c r="AC28" s="144"/>
      <c r="AD28" s="144"/>
      <c r="AE28" s="324"/>
    </row>
    <row r="29" spans="1:31" s="25" customFormat="1" ht="39" customHeight="1" x14ac:dyDescent="0.25">
      <c r="A29" s="470" t="s">
        <v>175</v>
      </c>
      <c r="B29" s="586" t="s">
        <v>176</v>
      </c>
      <c r="C29" s="102">
        <v>37231</v>
      </c>
      <c r="D29" s="579" t="s">
        <v>22</v>
      </c>
      <c r="E29" s="119">
        <v>2</v>
      </c>
      <c r="F29" s="73">
        <v>0</v>
      </c>
      <c r="G29" s="74">
        <v>1</v>
      </c>
      <c r="H29" s="75">
        <f t="shared" si="0"/>
        <v>17</v>
      </c>
      <c r="I29" s="76"/>
      <c r="J29" s="137"/>
      <c r="K29" s="320"/>
      <c r="L29" s="321"/>
      <c r="M29" s="599"/>
      <c r="N29" s="144"/>
      <c r="O29" s="144"/>
      <c r="P29" s="144"/>
      <c r="Q29" s="144"/>
      <c r="R29" s="321"/>
      <c r="S29" s="383">
        <v>0</v>
      </c>
      <c r="T29" s="144"/>
      <c r="U29" s="602"/>
      <c r="V29" s="144"/>
      <c r="W29" s="382">
        <v>17</v>
      </c>
      <c r="X29" s="144"/>
      <c r="Y29" s="602"/>
      <c r="Z29" s="144"/>
      <c r="AA29" s="144"/>
      <c r="AB29" s="144"/>
      <c r="AC29" s="144"/>
      <c r="AD29" s="144"/>
      <c r="AE29" s="324"/>
    </row>
    <row r="30" spans="1:31" s="25" customFormat="1" ht="39" customHeight="1" x14ac:dyDescent="0.25">
      <c r="A30" s="468" t="s">
        <v>202</v>
      </c>
      <c r="B30" s="587" t="s">
        <v>71</v>
      </c>
      <c r="C30" s="102">
        <v>36897</v>
      </c>
      <c r="D30" s="579" t="s">
        <v>20</v>
      </c>
      <c r="E30" s="119">
        <v>5</v>
      </c>
      <c r="F30" s="73">
        <v>0</v>
      </c>
      <c r="G30" s="74">
        <v>1</v>
      </c>
      <c r="H30" s="75">
        <f t="shared" si="0"/>
        <v>8</v>
      </c>
      <c r="I30" s="76"/>
      <c r="J30" s="137"/>
      <c r="K30" s="320"/>
      <c r="L30" s="321"/>
      <c r="M30" s="599"/>
      <c r="N30" s="383">
        <v>0</v>
      </c>
      <c r="O30" s="144"/>
      <c r="P30" s="144"/>
      <c r="Q30" s="144"/>
      <c r="R30" s="385">
        <v>0</v>
      </c>
      <c r="S30" s="382">
        <v>8</v>
      </c>
      <c r="T30" s="144"/>
      <c r="U30" s="602"/>
      <c r="V30" s="144"/>
      <c r="W30" s="383">
        <v>0</v>
      </c>
      <c r="X30" s="144"/>
      <c r="Y30" s="602"/>
      <c r="Z30" s="144"/>
      <c r="AA30" s="383">
        <v>0</v>
      </c>
      <c r="AB30" s="144"/>
      <c r="AC30" s="144"/>
      <c r="AD30" s="144"/>
      <c r="AE30" s="324"/>
    </row>
    <row r="31" spans="1:31" s="25" customFormat="1" ht="39" customHeight="1" x14ac:dyDescent="0.25">
      <c r="A31" s="464" t="s">
        <v>230</v>
      </c>
      <c r="B31" s="584" t="s">
        <v>231</v>
      </c>
      <c r="C31" s="102">
        <v>37170</v>
      </c>
      <c r="D31" s="579" t="s">
        <v>21</v>
      </c>
      <c r="E31" s="119">
        <v>3</v>
      </c>
      <c r="F31" s="73">
        <v>0</v>
      </c>
      <c r="G31" s="74">
        <v>2</v>
      </c>
      <c r="H31" s="75">
        <f t="shared" si="0"/>
        <v>4</v>
      </c>
      <c r="I31" s="76"/>
      <c r="J31" s="137"/>
      <c r="K31" s="320"/>
      <c r="L31" s="321"/>
      <c r="M31" s="599"/>
      <c r="N31" s="144"/>
      <c r="O31" s="144"/>
      <c r="P31" s="144"/>
      <c r="Q31" s="144"/>
      <c r="R31" s="321"/>
      <c r="S31" s="144"/>
      <c r="T31" s="144"/>
      <c r="U31" s="602"/>
      <c r="V31" s="144"/>
      <c r="W31" s="144"/>
      <c r="X31" s="144"/>
      <c r="Y31" s="602"/>
      <c r="Z31" s="383">
        <v>0</v>
      </c>
      <c r="AA31" s="382">
        <v>1</v>
      </c>
      <c r="AB31" s="382">
        <v>3</v>
      </c>
      <c r="AC31" s="144"/>
      <c r="AD31" s="144"/>
      <c r="AE31" s="324"/>
    </row>
    <row r="32" spans="1:31" s="25" customFormat="1" ht="39" customHeight="1" x14ac:dyDescent="0.25">
      <c r="A32" s="468" t="s">
        <v>179</v>
      </c>
      <c r="B32" s="587" t="s">
        <v>180</v>
      </c>
      <c r="C32" s="102">
        <v>36976</v>
      </c>
      <c r="D32" s="579" t="s">
        <v>19</v>
      </c>
      <c r="E32" s="119">
        <v>6</v>
      </c>
      <c r="F32" s="73">
        <v>0</v>
      </c>
      <c r="G32" s="74">
        <v>1</v>
      </c>
      <c r="H32" s="75">
        <f t="shared" si="0"/>
        <v>1</v>
      </c>
      <c r="I32" s="76"/>
      <c r="J32" s="137"/>
      <c r="K32" s="320"/>
      <c r="L32" s="321"/>
      <c r="M32" s="599"/>
      <c r="N32" s="144"/>
      <c r="O32" s="144"/>
      <c r="P32" s="144"/>
      <c r="Q32" s="144"/>
      <c r="R32" s="321"/>
      <c r="S32" s="144"/>
      <c r="T32" s="383">
        <v>0</v>
      </c>
      <c r="U32" s="602"/>
      <c r="V32" s="144"/>
      <c r="W32" s="383">
        <v>0</v>
      </c>
      <c r="X32" s="144"/>
      <c r="Y32" s="602"/>
      <c r="Z32" s="144"/>
      <c r="AA32" s="383">
        <v>0</v>
      </c>
      <c r="AB32" s="383">
        <v>0</v>
      </c>
      <c r="AC32" s="383">
        <v>0</v>
      </c>
      <c r="AD32" s="382">
        <v>1</v>
      </c>
      <c r="AE32" s="324"/>
    </row>
    <row r="33" spans="1:31" s="25" customFormat="1" ht="39" customHeight="1" x14ac:dyDescent="0.25">
      <c r="A33" s="593" t="s">
        <v>341</v>
      </c>
      <c r="B33" s="589" t="s">
        <v>357</v>
      </c>
      <c r="C33" s="343">
        <v>36602</v>
      </c>
      <c r="D33" s="579" t="s">
        <v>21</v>
      </c>
      <c r="E33" s="119">
        <v>1</v>
      </c>
      <c r="F33" s="73">
        <v>0</v>
      </c>
      <c r="G33" s="74">
        <v>0</v>
      </c>
      <c r="H33" s="75">
        <f t="shared" si="0"/>
        <v>0</v>
      </c>
      <c r="I33" s="76"/>
      <c r="J33" s="137"/>
      <c r="K33" s="390">
        <v>0</v>
      </c>
      <c r="L33" s="321"/>
      <c r="M33" s="599"/>
      <c r="N33" s="144"/>
      <c r="O33" s="144"/>
      <c r="P33" s="144"/>
      <c r="Q33" s="144"/>
      <c r="R33" s="321"/>
      <c r="S33" s="144"/>
      <c r="T33" s="144"/>
      <c r="U33" s="602"/>
      <c r="V33" s="144"/>
      <c r="W33" s="144"/>
      <c r="X33" s="144"/>
      <c r="Y33" s="602"/>
      <c r="Z33" s="144"/>
      <c r="AA33" s="144"/>
      <c r="AB33" s="144"/>
      <c r="AC33" s="144"/>
      <c r="AD33" s="144"/>
      <c r="AE33" s="324"/>
    </row>
    <row r="34" spans="1:31" s="25" customFormat="1" ht="39" customHeight="1" x14ac:dyDescent="0.25">
      <c r="A34" s="593" t="s">
        <v>198</v>
      </c>
      <c r="B34" s="589" t="s">
        <v>113</v>
      </c>
      <c r="C34" s="343">
        <v>37083</v>
      </c>
      <c r="D34" s="579" t="s">
        <v>19</v>
      </c>
      <c r="E34" s="119">
        <v>3</v>
      </c>
      <c r="F34" s="73">
        <v>0</v>
      </c>
      <c r="G34" s="74">
        <v>0</v>
      </c>
      <c r="H34" s="75">
        <f t="shared" si="0"/>
        <v>0</v>
      </c>
      <c r="I34" s="76"/>
      <c r="J34" s="137"/>
      <c r="K34" s="320"/>
      <c r="L34" s="321"/>
      <c r="M34" s="599"/>
      <c r="N34" s="144"/>
      <c r="O34" s="144"/>
      <c r="P34" s="144"/>
      <c r="Q34" s="144"/>
      <c r="R34" s="321"/>
      <c r="S34" s="144"/>
      <c r="T34" s="144"/>
      <c r="U34" s="602"/>
      <c r="V34" s="144"/>
      <c r="W34" s="144"/>
      <c r="X34" s="144"/>
      <c r="Y34" s="602"/>
      <c r="Z34" s="144"/>
      <c r="AA34" s="383">
        <v>0</v>
      </c>
      <c r="AB34" s="144"/>
      <c r="AC34" s="383">
        <v>0</v>
      </c>
      <c r="AD34" s="383">
        <v>0</v>
      </c>
      <c r="AE34" s="324"/>
    </row>
    <row r="35" spans="1:31" s="25" customFormat="1" ht="39" customHeight="1" thickBot="1" x14ac:dyDescent="0.3">
      <c r="A35" s="594"/>
      <c r="B35" s="595"/>
      <c r="C35" s="596"/>
      <c r="D35" s="282"/>
      <c r="E35" s="120"/>
      <c r="F35" s="86"/>
      <c r="G35" s="87"/>
      <c r="H35" s="88"/>
      <c r="I35" s="89"/>
      <c r="J35" s="138"/>
      <c r="K35" s="325"/>
      <c r="L35" s="326"/>
      <c r="M35" s="600"/>
      <c r="N35" s="146"/>
      <c r="O35" s="146"/>
      <c r="P35" s="146"/>
      <c r="Q35" s="146"/>
      <c r="R35" s="326"/>
      <c r="S35" s="146"/>
      <c r="T35" s="146"/>
      <c r="U35" s="603"/>
      <c r="V35" s="146"/>
      <c r="W35" s="146"/>
      <c r="X35" s="146"/>
      <c r="Y35" s="603"/>
      <c r="Z35" s="146"/>
      <c r="AA35" s="146"/>
      <c r="AB35" s="146"/>
      <c r="AC35" s="146"/>
      <c r="AD35" s="146"/>
      <c r="AE35" s="339"/>
    </row>
    <row r="36" spans="1:31" s="9" customFormat="1" ht="35.1" customHeight="1" thickBot="1" x14ac:dyDescent="0.3">
      <c r="A36" s="957" t="s">
        <v>2</v>
      </c>
      <c r="B36" s="958"/>
      <c r="C36" s="958"/>
      <c r="D36" s="958"/>
      <c r="E36" s="960"/>
      <c r="F36" s="960"/>
      <c r="G36" s="961"/>
      <c r="H36" s="770"/>
      <c r="I36" s="771"/>
      <c r="J36" s="56"/>
      <c r="K36" s="128"/>
      <c r="L36" s="45"/>
      <c r="M36" s="45"/>
      <c r="N36" s="42"/>
      <c r="O36" s="42"/>
      <c r="P36" s="42"/>
      <c r="Q36" s="42"/>
      <c r="R36" s="45"/>
      <c r="S36" s="42"/>
      <c r="T36" s="47"/>
      <c r="U36" s="47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8" customFormat="1" ht="35.1" customHeight="1" thickBot="1" x14ac:dyDescent="0.45">
      <c r="A37" s="957" t="s">
        <v>25</v>
      </c>
      <c r="B37" s="958"/>
      <c r="C37" s="958"/>
      <c r="D37" s="958"/>
      <c r="E37" s="958"/>
      <c r="F37" s="958"/>
      <c r="G37" s="959"/>
      <c r="H37" s="35"/>
      <c r="I37" s="57">
        <v>1</v>
      </c>
      <c r="J37" s="58"/>
      <c r="K37" s="125"/>
      <c r="L37" s="36"/>
      <c r="M37" s="36"/>
      <c r="N37" s="37"/>
      <c r="O37" s="37"/>
      <c r="P37" s="37"/>
      <c r="Q37" s="37"/>
      <c r="R37" s="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8" customFormat="1" ht="35.1" customHeight="1" thickBot="1" x14ac:dyDescent="0.45">
      <c r="A38" s="962" t="s">
        <v>42</v>
      </c>
      <c r="B38" s="960"/>
      <c r="C38" s="960"/>
      <c r="D38" s="960"/>
      <c r="E38" s="960"/>
      <c r="F38" s="960"/>
      <c r="G38" s="961"/>
      <c r="H38" s="38"/>
      <c r="I38" s="59">
        <v>9</v>
      </c>
      <c r="J38" s="60"/>
      <c r="K38" s="124"/>
      <c r="L38" s="39"/>
      <c r="M38" s="39"/>
      <c r="N38" s="34"/>
      <c r="O38" s="34"/>
      <c r="P38" s="34"/>
      <c r="Q38" s="34"/>
      <c r="R38" s="3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ht="35.1" customHeight="1" x14ac:dyDescent="0.4">
      <c r="D39" s="942" t="s">
        <v>1</v>
      </c>
      <c r="E39" s="943"/>
      <c r="F39" s="943"/>
      <c r="G39" s="944"/>
      <c r="H39" s="289">
        <f>SUM(H6:H38)</f>
        <v>16740</v>
      </c>
      <c r="I39" s="7"/>
      <c r="J39" s="114"/>
      <c r="K39" s="1001" t="s">
        <v>0</v>
      </c>
      <c r="L39" s="1002"/>
      <c r="M39" s="1002"/>
      <c r="N39" s="1002"/>
      <c r="O39" s="1002"/>
      <c r="P39" s="1002"/>
      <c r="Q39" s="1003"/>
      <c r="R39" s="114"/>
      <c r="S39" s="1056" t="s">
        <v>40</v>
      </c>
      <c r="T39" s="1057"/>
      <c r="U39" s="1057"/>
      <c r="V39" s="1057"/>
      <c r="W39" s="1057"/>
      <c r="X39" s="1057"/>
      <c r="Y39" s="1058"/>
      <c r="Z39" s="597"/>
      <c r="AA39" s="597"/>
      <c r="AB39" s="597"/>
      <c r="AC39" s="597"/>
      <c r="AD39" s="597"/>
      <c r="AE39" s="597"/>
    </row>
    <row r="40" spans="1:31" ht="35.1" customHeight="1" thickBot="1" x14ac:dyDescent="0.45">
      <c r="D40" s="945"/>
      <c r="E40" s="946"/>
      <c r="F40" s="946"/>
      <c r="G40" s="947"/>
      <c r="H40" s="290"/>
      <c r="J40" s="114"/>
      <c r="K40" s="951"/>
      <c r="L40" s="952"/>
      <c r="M40" s="952"/>
      <c r="N40" s="952"/>
      <c r="O40" s="952"/>
      <c r="P40" s="952"/>
      <c r="Q40" s="953"/>
      <c r="R40" s="114"/>
      <c r="S40" s="1059"/>
      <c r="T40" s="1060"/>
      <c r="U40" s="1060"/>
      <c r="V40" s="1060"/>
      <c r="W40" s="1060"/>
      <c r="X40" s="1060"/>
      <c r="Y40" s="1061"/>
      <c r="Z40" s="597"/>
      <c r="AA40" s="597"/>
      <c r="AB40" s="597"/>
      <c r="AC40" s="597"/>
      <c r="AD40" s="597"/>
      <c r="AE40" s="597"/>
    </row>
    <row r="41" spans="1:31" ht="24.95" customHeight="1" x14ac:dyDescent="0.35"/>
    <row r="42" spans="1:31" ht="24.95" customHeight="1" x14ac:dyDescent="0.35"/>
    <row r="43" spans="1:31" ht="24.95" customHeight="1" x14ac:dyDescent="0.35"/>
    <row r="44" spans="1:31" ht="24.95" customHeight="1" x14ac:dyDescent="0.35"/>
    <row r="45" spans="1:31" ht="24.95" customHeight="1" x14ac:dyDescent="0.35"/>
    <row r="46" spans="1:31" ht="24.95" customHeight="1" x14ac:dyDescent="0.35"/>
    <row r="47" spans="1:31" ht="24.95" customHeight="1" x14ac:dyDescent="0.35"/>
    <row r="48" spans="1:31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</sheetData>
  <sortState ref="A6:AC35">
    <sortCondition descending="1" ref="H6:H35"/>
  </sortState>
  <mergeCells count="19">
    <mergeCell ref="F3:F4"/>
    <mergeCell ref="G3:G4"/>
    <mergeCell ref="J3:J4"/>
    <mergeCell ref="K39:Q40"/>
    <mergeCell ref="S39:Y40"/>
    <mergeCell ref="D39:G40"/>
    <mergeCell ref="A1:AE1"/>
    <mergeCell ref="A2:AE2"/>
    <mergeCell ref="A36:G36"/>
    <mergeCell ref="A37:G37"/>
    <mergeCell ref="A38:G38"/>
    <mergeCell ref="K3:AE3"/>
    <mergeCell ref="A3:B5"/>
    <mergeCell ref="C3:C5"/>
    <mergeCell ref="D3:D5"/>
    <mergeCell ref="H3:H4"/>
    <mergeCell ref="I3:I4"/>
    <mergeCell ref="E5:G5"/>
    <mergeCell ref="E3:E4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0"/>
  <sheetViews>
    <sheetView zoomScale="55" zoomScaleNormal="55" zoomScaleSheetLayoutView="70" workbookViewId="0">
      <selection activeCell="F17" sqref="F17"/>
    </sheetView>
  </sheetViews>
  <sheetFormatPr defaultRowHeight="23.25" x14ac:dyDescent="0.35"/>
  <cols>
    <col min="1" max="1" width="33" style="6" bestFit="1" customWidth="1"/>
    <col min="2" max="2" width="18.5703125" style="6" bestFit="1" customWidth="1"/>
    <col min="3" max="3" width="16.85546875" style="19" bestFit="1" customWidth="1"/>
    <col min="4" max="4" width="17.42578125" style="5" customWidth="1"/>
    <col min="5" max="7" width="7.7109375" style="5" customWidth="1"/>
    <col min="8" max="8" width="12" style="5" bestFit="1" customWidth="1"/>
    <col min="9" max="10" width="7.7109375" style="5" customWidth="1"/>
    <col min="11" max="12" width="6.140625" style="4" customWidth="1"/>
    <col min="13" max="13" width="6.140625" style="1" customWidth="1"/>
    <col min="14" max="14" width="6.140625" style="3" customWidth="1"/>
    <col min="15" max="17" width="6.140625" style="1" customWidth="1"/>
    <col min="18" max="18" width="6.140625" style="4" customWidth="1"/>
    <col min="19" max="19" width="6.140625" style="1" customWidth="1"/>
    <col min="20" max="20" width="6.140625" style="3" customWidth="1"/>
    <col min="21" max="21" width="6.140625" style="1" customWidth="1"/>
    <col min="22" max="22" width="6.5703125" style="1" customWidth="1"/>
    <col min="23" max="23" width="6.140625" style="1" customWidth="1"/>
    <col min="24" max="24" width="6.140625" style="3" customWidth="1"/>
    <col min="25" max="25" width="9.7109375" style="15" hidden="1" customWidth="1"/>
    <col min="26" max="27" width="6.140625" style="1" customWidth="1"/>
    <col min="28" max="32" width="5.7109375" style="1" customWidth="1"/>
    <col min="33" max="16384" width="9.140625" style="1"/>
  </cols>
  <sheetData>
    <row r="1" spans="1:28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</row>
    <row r="2" spans="1:28" ht="45" customHeight="1" thickBot="1" x14ac:dyDescent="0.75">
      <c r="A2" s="1050" t="s">
        <v>460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</row>
    <row r="3" spans="1:28" ht="22.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8"/>
    </row>
    <row r="4" spans="1:28" s="11" customFormat="1" ht="163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247</v>
      </c>
      <c r="L4" s="14" t="s">
        <v>323</v>
      </c>
      <c r="M4" s="13" t="s">
        <v>324</v>
      </c>
      <c r="N4" s="13" t="s">
        <v>325</v>
      </c>
      <c r="O4" s="13" t="s">
        <v>326</v>
      </c>
      <c r="P4" s="13" t="s">
        <v>327</v>
      </c>
      <c r="Q4" s="13" t="s">
        <v>328</v>
      </c>
      <c r="R4" s="14" t="s">
        <v>329</v>
      </c>
      <c r="S4" s="14" t="s">
        <v>247</v>
      </c>
      <c r="T4" s="14" t="s">
        <v>323</v>
      </c>
      <c r="U4" s="13" t="s">
        <v>324</v>
      </c>
      <c r="V4" s="13" t="s">
        <v>325</v>
      </c>
      <c r="W4" s="13" t="s">
        <v>326</v>
      </c>
      <c r="X4" s="13" t="s">
        <v>327</v>
      </c>
      <c r="Y4" s="13" t="s">
        <v>328</v>
      </c>
      <c r="Z4" s="14" t="s">
        <v>328</v>
      </c>
      <c r="AA4" s="14" t="s">
        <v>329</v>
      </c>
    </row>
    <row r="5" spans="1:28" s="10" customFormat="1" ht="39" customHeight="1" thickBot="1" x14ac:dyDescent="0.3">
      <c r="A5" s="920"/>
      <c r="B5" s="921"/>
      <c r="C5" s="1020"/>
      <c r="D5" s="928"/>
      <c r="E5" s="1069" t="s">
        <v>447</v>
      </c>
      <c r="F5" s="1070"/>
      <c r="G5" s="1071"/>
      <c r="H5" s="46">
        <v>1025</v>
      </c>
      <c r="I5" s="53">
        <v>45</v>
      </c>
      <c r="J5" s="496">
        <v>12</v>
      </c>
      <c r="K5" s="94" t="s">
        <v>170</v>
      </c>
      <c r="L5" s="604" t="s">
        <v>306</v>
      </c>
      <c r="M5" s="96" t="s">
        <v>254</v>
      </c>
      <c r="N5" s="96" t="s">
        <v>248</v>
      </c>
      <c r="O5" s="97" t="s">
        <v>8</v>
      </c>
      <c r="P5" s="605" t="s">
        <v>254</v>
      </c>
      <c r="Q5" s="96" t="s">
        <v>158</v>
      </c>
      <c r="R5" s="96" t="s">
        <v>306</v>
      </c>
      <c r="S5" s="604" t="s">
        <v>173</v>
      </c>
      <c r="T5" s="607" t="s">
        <v>451</v>
      </c>
      <c r="U5" s="607" t="s">
        <v>451</v>
      </c>
      <c r="V5" s="606" t="s">
        <v>313</v>
      </c>
      <c r="W5" s="607" t="s">
        <v>451</v>
      </c>
      <c r="X5" s="607" t="s">
        <v>451</v>
      </c>
      <c r="Y5" s="608"/>
      <c r="Z5" s="607" t="s">
        <v>452</v>
      </c>
      <c r="AA5" s="606" t="s">
        <v>170</v>
      </c>
    </row>
    <row r="6" spans="1:28" s="25" customFormat="1" ht="39" customHeight="1" x14ac:dyDescent="0.4">
      <c r="A6" s="676" t="s">
        <v>345</v>
      </c>
      <c r="B6" s="677" t="s">
        <v>361</v>
      </c>
      <c r="C6" s="624">
        <v>36729</v>
      </c>
      <c r="D6" s="678" t="s">
        <v>19</v>
      </c>
      <c r="E6" s="679">
        <v>12</v>
      </c>
      <c r="F6" s="680">
        <v>12</v>
      </c>
      <c r="G6" s="681">
        <v>12</v>
      </c>
      <c r="H6" s="682">
        <f t="shared" ref="H6:H32" si="0">K6+L6+M6+N6+O6+P6+Q6+R6+S6+T6+U6+V6+W6+X6+Z6+AA6</f>
        <v>1011</v>
      </c>
      <c r="I6" s="683">
        <v>2</v>
      </c>
      <c r="J6" s="684"/>
      <c r="K6" s="685">
        <v>90</v>
      </c>
      <c r="L6" s="686">
        <v>90</v>
      </c>
      <c r="M6" s="687">
        <v>90</v>
      </c>
      <c r="N6" s="687">
        <v>90</v>
      </c>
      <c r="O6" s="687">
        <v>90</v>
      </c>
      <c r="P6" s="687">
        <v>90</v>
      </c>
      <c r="Q6" s="687">
        <v>90</v>
      </c>
      <c r="R6" s="686">
        <v>90</v>
      </c>
      <c r="S6" s="687">
        <v>90</v>
      </c>
      <c r="T6" s="688"/>
      <c r="U6" s="688"/>
      <c r="V6" s="687">
        <v>90</v>
      </c>
      <c r="W6" s="688"/>
      <c r="X6" s="688"/>
      <c r="Y6" s="689"/>
      <c r="Z6" s="687">
        <v>21</v>
      </c>
      <c r="AA6" s="690">
        <v>90</v>
      </c>
      <c r="AB6" s="70"/>
    </row>
    <row r="7" spans="1:28" s="25" customFormat="1" ht="39" customHeight="1" x14ac:dyDescent="0.4">
      <c r="A7" s="691" t="s">
        <v>333</v>
      </c>
      <c r="B7" s="692" t="s">
        <v>349</v>
      </c>
      <c r="C7" s="625">
        <v>36571</v>
      </c>
      <c r="D7" s="693" t="s">
        <v>20</v>
      </c>
      <c r="E7" s="694">
        <v>12</v>
      </c>
      <c r="F7" s="695">
        <v>12</v>
      </c>
      <c r="G7" s="696">
        <v>12</v>
      </c>
      <c r="H7" s="697">
        <f t="shared" si="0"/>
        <v>972</v>
      </c>
      <c r="I7" s="698">
        <v>1</v>
      </c>
      <c r="J7" s="699"/>
      <c r="K7" s="700">
        <v>90</v>
      </c>
      <c r="L7" s="701">
        <v>90</v>
      </c>
      <c r="M7" s="702">
        <v>90</v>
      </c>
      <c r="N7" s="702">
        <v>87</v>
      </c>
      <c r="O7" s="702">
        <v>90</v>
      </c>
      <c r="P7" s="702">
        <v>90</v>
      </c>
      <c r="Q7" s="702">
        <v>60</v>
      </c>
      <c r="R7" s="701">
        <v>90</v>
      </c>
      <c r="S7" s="702">
        <v>90</v>
      </c>
      <c r="T7" s="703"/>
      <c r="U7" s="703"/>
      <c r="V7" s="702">
        <v>70</v>
      </c>
      <c r="W7" s="703"/>
      <c r="X7" s="703"/>
      <c r="Y7" s="704"/>
      <c r="Z7" s="702">
        <v>35</v>
      </c>
      <c r="AA7" s="705">
        <v>90</v>
      </c>
      <c r="AB7" s="70"/>
    </row>
    <row r="8" spans="1:28" s="25" customFormat="1" ht="39" customHeight="1" x14ac:dyDescent="0.4">
      <c r="A8" s="691" t="s">
        <v>337</v>
      </c>
      <c r="B8" s="692" t="s">
        <v>353</v>
      </c>
      <c r="C8" s="625">
        <v>36563</v>
      </c>
      <c r="D8" s="693" t="s">
        <v>19</v>
      </c>
      <c r="E8" s="694">
        <v>11</v>
      </c>
      <c r="F8" s="695">
        <v>11</v>
      </c>
      <c r="G8" s="696">
        <v>11</v>
      </c>
      <c r="H8" s="697">
        <f t="shared" si="0"/>
        <v>935</v>
      </c>
      <c r="I8" s="698"/>
      <c r="J8" s="699"/>
      <c r="K8" s="700">
        <v>90</v>
      </c>
      <c r="L8" s="701">
        <v>90</v>
      </c>
      <c r="M8" s="702">
        <v>90</v>
      </c>
      <c r="N8" s="702">
        <v>90</v>
      </c>
      <c r="O8" s="702">
        <v>90</v>
      </c>
      <c r="P8" s="702">
        <v>90</v>
      </c>
      <c r="Q8" s="706">
        <v>0</v>
      </c>
      <c r="R8" s="701">
        <v>90</v>
      </c>
      <c r="S8" s="702">
        <v>90</v>
      </c>
      <c r="T8" s="703"/>
      <c r="U8" s="703"/>
      <c r="V8" s="702">
        <v>90</v>
      </c>
      <c r="W8" s="703"/>
      <c r="X8" s="703"/>
      <c r="Y8" s="704"/>
      <c r="Z8" s="702">
        <v>35</v>
      </c>
      <c r="AA8" s="705">
        <v>90</v>
      </c>
      <c r="AB8" s="70"/>
    </row>
    <row r="9" spans="1:28" s="25" customFormat="1" ht="39" customHeight="1" x14ac:dyDescent="0.4">
      <c r="A9" s="707" t="s">
        <v>335</v>
      </c>
      <c r="B9" s="708" t="s">
        <v>5</v>
      </c>
      <c r="C9" s="625">
        <v>36556</v>
      </c>
      <c r="D9" s="693" t="s">
        <v>21</v>
      </c>
      <c r="E9" s="694">
        <v>11</v>
      </c>
      <c r="F9" s="695">
        <v>10</v>
      </c>
      <c r="G9" s="696">
        <v>11</v>
      </c>
      <c r="H9" s="697">
        <f t="shared" si="0"/>
        <v>883</v>
      </c>
      <c r="I9" s="698">
        <v>6</v>
      </c>
      <c r="J9" s="699"/>
      <c r="K9" s="700">
        <v>90</v>
      </c>
      <c r="L9" s="701">
        <v>81</v>
      </c>
      <c r="M9" s="709">
        <v>23</v>
      </c>
      <c r="N9" s="702">
        <v>89</v>
      </c>
      <c r="O9" s="702">
        <v>90</v>
      </c>
      <c r="P9" s="702">
        <v>90</v>
      </c>
      <c r="Q9" s="702">
        <v>72</v>
      </c>
      <c r="R9" s="701">
        <v>78</v>
      </c>
      <c r="S9" s="702">
        <v>90</v>
      </c>
      <c r="T9" s="703"/>
      <c r="U9" s="703"/>
      <c r="V9" s="702">
        <v>90</v>
      </c>
      <c r="W9" s="703"/>
      <c r="X9" s="703"/>
      <c r="Y9" s="704"/>
      <c r="Z9" s="710"/>
      <c r="AA9" s="705">
        <v>90</v>
      </c>
      <c r="AB9" s="70"/>
    </row>
    <row r="10" spans="1:28" s="25" customFormat="1" ht="39" customHeight="1" x14ac:dyDescent="0.4">
      <c r="A10" s="691" t="s">
        <v>334</v>
      </c>
      <c r="B10" s="692" t="s">
        <v>233</v>
      </c>
      <c r="C10" s="625">
        <v>36696</v>
      </c>
      <c r="D10" s="693" t="s">
        <v>20</v>
      </c>
      <c r="E10" s="694">
        <v>11</v>
      </c>
      <c r="F10" s="695">
        <v>11</v>
      </c>
      <c r="G10" s="696">
        <v>11</v>
      </c>
      <c r="H10" s="697">
        <f t="shared" si="0"/>
        <v>882</v>
      </c>
      <c r="I10" s="698">
        <v>13</v>
      </c>
      <c r="J10" s="699"/>
      <c r="K10" s="711"/>
      <c r="L10" s="701">
        <v>90</v>
      </c>
      <c r="M10" s="702">
        <v>67</v>
      </c>
      <c r="N10" s="702">
        <v>90</v>
      </c>
      <c r="O10" s="702">
        <v>90</v>
      </c>
      <c r="P10" s="702">
        <v>60</v>
      </c>
      <c r="Q10" s="702">
        <v>90</v>
      </c>
      <c r="R10" s="701">
        <v>90</v>
      </c>
      <c r="S10" s="702">
        <v>90</v>
      </c>
      <c r="T10" s="703"/>
      <c r="U10" s="703"/>
      <c r="V10" s="702">
        <v>90</v>
      </c>
      <c r="W10" s="703"/>
      <c r="X10" s="703"/>
      <c r="Y10" s="704"/>
      <c r="Z10" s="702">
        <v>35</v>
      </c>
      <c r="AA10" s="705">
        <v>90</v>
      </c>
      <c r="AB10" s="70"/>
    </row>
    <row r="11" spans="1:28" s="25" customFormat="1" ht="39" customHeight="1" x14ac:dyDescent="0.4">
      <c r="A11" s="707" t="s">
        <v>203</v>
      </c>
      <c r="B11" s="708" t="s">
        <v>212</v>
      </c>
      <c r="C11" s="625">
        <v>36543</v>
      </c>
      <c r="D11" s="693" t="s">
        <v>20</v>
      </c>
      <c r="E11" s="694">
        <v>12</v>
      </c>
      <c r="F11" s="695">
        <v>10</v>
      </c>
      <c r="G11" s="696">
        <v>12</v>
      </c>
      <c r="H11" s="697">
        <f t="shared" si="0"/>
        <v>862</v>
      </c>
      <c r="I11" s="698">
        <v>3</v>
      </c>
      <c r="J11" s="699"/>
      <c r="K11" s="700">
        <v>90</v>
      </c>
      <c r="L11" s="712">
        <v>35</v>
      </c>
      <c r="M11" s="702">
        <v>90</v>
      </c>
      <c r="N11" s="702">
        <v>90</v>
      </c>
      <c r="O11" s="702">
        <v>90</v>
      </c>
      <c r="P11" s="702">
        <v>90</v>
      </c>
      <c r="Q11" s="702">
        <v>82</v>
      </c>
      <c r="R11" s="701">
        <v>90</v>
      </c>
      <c r="S11" s="709">
        <v>1</v>
      </c>
      <c r="T11" s="703"/>
      <c r="U11" s="703"/>
      <c r="V11" s="702">
        <v>81</v>
      </c>
      <c r="W11" s="703"/>
      <c r="X11" s="703"/>
      <c r="Y11" s="704"/>
      <c r="Z11" s="702">
        <v>33</v>
      </c>
      <c r="AA11" s="705">
        <v>90</v>
      </c>
      <c r="AB11" s="70"/>
    </row>
    <row r="12" spans="1:28" s="25" customFormat="1" ht="39" customHeight="1" x14ac:dyDescent="0.4">
      <c r="A12" s="713" t="s">
        <v>336</v>
      </c>
      <c r="B12" s="714" t="s">
        <v>352</v>
      </c>
      <c r="C12" s="625">
        <v>36709</v>
      </c>
      <c r="D12" s="693" t="s">
        <v>20</v>
      </c>
      <c r="E12" s="694">
        <v>10</v>
      </c>
      <c r="F12" s="695">
        <v>9</v>
      </c>
      <c r="G12" s="696">
        <v>9</v>
      </c>
      <c r="H12" s="697">
        <f t="shared" si="0"/>
        <v>742</v>
      </c>
      <c r="I12" s="698">
        <v>1</v>
      </c>
      <c r="J12" s="699"/>
      <c r="K12" s="700">
        <v>90</v>
      </c>
      <c r="L12" s="701">
        <v>90</v>
      </c>
      <c r="M12" s="702">
        <v>77</v>
      </c>
      <c r="N12" s="710"/>
      <c r="O12" s="710"/>
      <c r="P12" s="706">
        <v>0</v>
      </c>
      <c r="Q12" s="702">
        <v>90</v>
      </c>
      <c r="R12" s="701">
        <v>90</v>
      </c>
      <c r="S12" s="702">
        <v>90</v>
      </c>
      <c r="T12" s="703"/>
      <c r="U12" s="703"/>
      <c r="V12" s="702">
        <v>90</v>
      </c>
      <c r="W12" s="703"/>
      <c r="X12" s="703"/>
      <c r="Y12" s="704"/>
      <c r="Z12" s="702">
        <v>35</v>
      </c>
      <c r="AA12" s="705">
        <v>90</v>
      </c>
      <c r="AB12" s="70"/>
    </row>
    <row r="13" spans="1:28" s="25" customFormat="1" ht="39" customHeight="1" x14ac:dyDescent="0.4">
      <c r="A13" s="707" t="s">
        <v>331</v>
      </c>
      <c r="B13" s="708" t="s">
        <v>347</v>
      </c>
      <c r="C13" s="625">
        <v>36626</v>
      </c>
      <c r="D13" s="693" t="s">
        <v>20</v>
      </c>
      <c r="E13" s="694">
        <v>11</v>
      </c>
      <c r="F13" s="695">
        <v>7</v>
      </c>
      <c r="G13" s="696">
        <v>10</v>
      </c>
      <c r="H13" s="697">
        <f t="shared" si="0"/>
        <v>645</v>
      </c>
      <c r="I13" s="698">
        <v>1</v>
      </c>
      <c r="J13" s="699"/>
      <c r="K13" s="715">
        <v>48</v>
      </c>
      <c r="L13" s="716"/>
      <c r="M13" s="702">
        <v>90</v>
      </c>
      <c r="N13" s="702">
        <v>90</v>
      </c>
      <c r="O13" s="702">
        <v>90</v>
      </c>
      <c r="P13" s="702">
        <v>90</v>
      </c>
      <c r="Q13" s="702">
        <v>90</v>
      </c>
      <c r="R13" s="712">
        <v>12</v>
      </c>
      <c r="S13" s="709">
        <v>10</v>
      </c>
      <c r="T13" s="703"/>
      <c r="U13" s="703"/>
      <c r="V13" s="706">
        <v>0</v>
      </c>
      <c r="W13" s="703"/>
      <c r="X13" s="703"/>
      <c r="Y13" s="704"/>
      <c r="Z13" s="702">
        <v>35</v>
      </c>
      <c r="AA13" s="705">
        <v>90</v>
      </c>
      <c r="AB13" s="70"/>
    </row>
    <row r="14" spans="1:28" s="25" customFormat="1" ht="39" customHeight="1" x14ac:dyDescent="0.4">
      <c r="A14" s="713" t="s">
        <v>343</v>
      </c>
      <c r="B14" s="714" t="s">
        <v>359</v>
      </c>
      <c r="C14" s="717">
        <v>36628</v>
      </c>
      <c r="D14" s="693" t="s">
        <v>22</v>
      </c>
      <c r="E14" s="694">
        <v>11</v>
      </c>
      <c r="F14" s="695">
        <v>7</v>
      </c>
      <c r="G14" s="696">
        <v>8</v>
      </c>
      <c r="H14" s="697">
        <f t="shared" si="0"/>
        <v>592</v>
      </c>
      <c r="I14" s="698"/>
      <c r="J14" s="699">
        <v>8</v>
      </c>
      <c r="K14" s="700">
        <v>90</v>
      </c>
      <c r="L14" s="718">
        <v>0</v>
      </c>
      <c r="M14" s="702">
        <v>90</v>
      </c>
      <c r="N14" s="710"/>
      <c r="O14" s="706">
        <v>0</v>
      </c>
      <c r="P14" s="702">
        <v>90</v>
      </c>
      <c r="Q14" s="706">
        <v>0</v>
      </c>
      <c r="R14" s="701">
        <v>90</v>
      </c>
      <c r="S14" s="709">
        <v>17</v>
      </c>
      <c r="T14" s="703"/>
      <c r="U14" s="703"/>
      <c r="V14" s="702">
        <v>90</v>
      </c>
      <c r="W14" s="703"/>
      <c r="X14" s="703"/>
      <c r="Y14" s="704"/>
      <c r="Z14" s="702">
        <v>35</v>
      </c>
      <c r="AA14" s="705">
        <v>90</v>
      </c>
      <c r="AB14" s="70"/>
    </row>
    <row r="15" spans="1:28" s="25" customFormat="1" ht="39" customHeight="1" x14ac:dyDescent="0.4">
      <c r="A15" s="707" t="s">
        <v>201</v>
      </c>
      <c r="B15" s="708" t="s">
        <v>350</v>
      </c>
      <c r="C15" s="625">
        <v>36723</v>
      </c>
      <c r="D15" s="693" t="s">
        <v>20</v>
      </c>
      <c r="E15" s="694">
        <v>11</v>
      </c>
      <c r="F15" s="695">
        <v>7</v>
      </c>
      <c r="G15" s="696">
        <v>10</v>
      </c>
      <c r="H15" s="697">
        <f t="shared" si="0"/>
        <v>581</v>
      </c>
      <c r="I15" s="698">
        <v>1</v>
      </c>
      <c r="J15" s="699"/>
      <c r="K15" s="715">
        <v>20</v>
      </c>
      <c r="L15" s="701">
        <v>61</v>
      </c>
      <c r="M15" s="706">
        <v>0</v>
      </c>
      <c r="N15" s="702">
        <v>90</v>
      </c>
      <c r="O15" s="702">
        <v>66</v>
      </c>
      <c r="P15" s="710"/>
      <c r="Q15" s="709">
        <v>30</v>
      </c>
      <c r="R15" s="701">
        <v>80</v>
      </c>
      <c r="S15" s="702">
        <v>89</v>
      </c>
      <c r="T15" s="703"/>
      <c r="U15" s="703"/>
      <c r="V15" s="709">
        <v>20</v>
      </c>
      <c r="W15" s="703"/>
      <c r="X15" s="703"/>
      <c r="Y15" s="704"/>
      <c r="Z15" s="702">
        <v>35</v>
      </c>
      <c r="AA15" s="705">
        <v>90</v>
      </c>
      <c r="AB15" s="70"/>
    </row>
    <row r="16" spans="1:28" s="25" customFormat="1" ht="39" customHeight="1" x14ac:dyDescent="0.4">
      <c r="A16" s="713" t="s">
        <v>377</v>
      </c>
      <c r="B16" s="714" t="s">
        <v>378</v>
      </c>
      <c r="C16" s="719">
        <v>32029</v>
      </c>
      <c r="D16" s="693" t="s">
        <v>20</v>
      </c>
      <c r="E16" s="694">
        <v>10</v>
      </c>
      <c r="F16" s="695">
        <v>7</v>
      </c>
      <c r="G16" s="696">
        <v>9</v>
      </c>
      <c r="H16" s="697">
        <f t="shared" si="0"/>
        <v>519</v>
      </c>
      <c r="I16" s="698"/>
      <c r="J16" s="699"/>
      <c r="K16" s="700">
        <v>68</v>
      </c>
      <c r="L16" s="712">
        <v>29</v>
      </c>
      <c r="M16" s="702">
        <v>90</v>
      </c>
      <c r="N16" s="710"/>
      <c r="O16" s="702">
        <v>49</v>
      </c>
      <c r="P16" s="702">
        <v>74</v>
      </c>
      <c r="Q16" s="702">
        <v>90</v>
      </c>
      <c r="R16" s="701">
        <v>18</v>
      </c>
      <c r="S16" s="710"/>
      <c r="T16" s="703"/>
      <c r="U16" s="703"/>
      <c r="V16" s="702">
        <v>90</v>
      </c>
      <c r="W16" s="703"/>
      <c r="X16" s="703"/>
      <c r="Y16" s="704"/>
      <c r="Z16" s="709">
        <v>11</v>
      </c>
      <c r="AA16" s="720">
        <v>0</v>
      </c>
      <c r="AB16" s="70"/>
    </row>
    <row r="17" spans="1:28" s="25" customFormat="1" ht="39" customHeight="1" x14ac:dyDescent="0.4">
      <c r="A17" s="707" t="s">
        <v>375</v>
      </c>
      <c r="B17" s="708" t="s">
        <v>376</v>
      </c>
      <c r="C17" s="625">
        <v>35286</v>
      </c>
      <c r="D17" s="693" t="s">
        <v>19</v>
      </c>
      <c r="E17" s="694">
        <v>10</v>
      </c>
      <c r="F17" s="695">
        <v>7</v>
      </c>
      <c r="G17" s="696">
        <v>8</v>
      </c>
      <c r="H17" s="697">
        <f t="shared" si="0"/>
        <v>479</v>
      </c>
      <c r="I17" s="698"/>
      <c r="J17" s="699"/>
      <c r="K17" s="700">
        <v>90</v>
      </c>
      <c r="L17" s="712">
        <v>9</v>
      </c>
      <c r="M17" s="702">
        <v>90</v>
      </c>
      <c r="N17" s="702">
        <v>82</v>
      </c>
      <c r="O17" s="702">
        <v>20</v>
      </c>
      <c r="P17" s="702">
        <v>60</v>
      </c>
      <c r="Q17" s="702">
        <v>90</v>
      </c>
      <c r="R17" s="701">
        <v>38</v>
      </c>
      <c r="S17" s="706">
        <v>0</v>
      </c>
      <c r="T17" s="703"/>
      <c r="U17" s="703"/>
      <c r="V17" s="706">
        <v>0</v>
      </c>
      <c r="W17" s="703"/>
      <c r="X17" s="703"/>
      <c r="Y17" s="704"/>
      <c r="Z17" s="710"/>
      <c r="AA17" s="721"/>
      <c r="AB17" s="70"/>
    </row>
    <row r="18" spans="1:28" s="25" customFormat="1" ht="39" customHeight="1" x14ac:dyDescent="0.4">
      <c r="A18" s="713" t="s">
        <v>344</v>
      </c>
      <c r="B18" s="714" t="s">
        <v>360</v>
      </c>
      <c r="C18" s="625">
        <v>36746</v>
      </c>
      <c r="D18" s="693" t="s">
        <v>19</v>
      </c>
      <c r="E18" s="694">
        <v>11</v>
      </c>
      <c r="F18" s="695">
        <v>3</v>
      </c>
      <c r="G18" s="696">
        <v>7</v>
      </c>
      <c r="H18" s="697">
        <f t="shared" si="0"/>
        <v>422</v>
      </c>
      <c r="I18" s="698"/>
      <c r="J18" s="699"/>
      <c r="K18" s="715">
        <v>22</v>
      </c>
      <c r="L18" s="701">
        <v>90</v>
      </c>
      <c r="M18" s="706">
        <v>0</v>
      </c>
      <c r="N18" s="702">
        <v>90</v>
      </c>
      <c r="O18" s="709">
        <v>70</v>
      </c>
      <c r="P18" s="709">
        <v>8</v>
      </c>
      <c r="Q18" s="706">
        <v>0</v>
      </c>
      <c r="R18" s="712">
        <v>52</v>
      </c>
      <c r="S18" s="702">
        <v>90</v>
      </c>
      <c r="T18" s="703"/>
      <c r="U18" s="703"/>
      <c r="V18" s="706">
        <v>0</v>
      </c>
      <c r="W18" s="703"/>
      <c r="X18" s="703"/>
      <c r="Y18" s="704"/>
      <c r="Z18" s="710"/>
      <c r="AA18" s="720">
        <v>0</v>
      </c>
      <c r="AB18" s="70"/>
    </row>
    <row r="19" spans="1:28" s="25" customFormat="1" ht="39" customHeight="1" x14ac:dyDescent="0.4">
      <c r="A19" s="707" t="s">
        <v>332</v>
      </c>
      <c r="B19" s="708" t="s">
        <v>348</v>
      </c>
      <c r="C19" s="625">
        <v>36753</v>
      </c>
      <c r="D19" s="693" t="s">
        <v>19</v>
      </c>
      <c r="E19" s="694">
        <v>11</v>
      </c>
      <c r="F19" s="695">
        <v>4</v>
      </c>
      <c r="G19" s="696">
        <v>5</v>
      </c>
      <c r="H19" s="697">
        <f t="shared" si="0"/>
        <v>368</v>
      </c>
      <c r="I19" s="698"/>
      <c r="J19" s="699"/>
      <c r="K19" s="722">
        <v>0</v>
      </c>
      <c r="L19" s="701">
        <v>90</v>
      </c>
      <c r="M19" s="706">
        <v>0</v>
      </c>
      <c r="N19" s="709">
        <v>8</v>
      </c>
      <c r="O19" s="706">
        <v>0</v>
      </c>
      <c r="P19" s="702">
        <v>90</v>
      </c>
      <c r="Q19" s="702">
        <v>90</v>
      </c>
      <c r="R19" s="718">
        <v>0</v>
      </c>
      <c r="S19" s="702">
        <v>90</v>
      </c>
      <c r="T19" s="703"/>
      <c r="U19" s="703"/>
      <c r="V19" s="706">
        <v>0</v>
      </c>
      <c r="W19" s="703"/>
      <c r="X19" s="703"/>
      <c r="Y19" s="704"/>
      <c r="Z19" s="710"/>
      <c r="AA19" s="720">
        <v>0</v>
      </c>
      <c r="AB19" s="70"/>
    </row>
    <row r="20" spans="1:28" s="25" customFormat="1" ht="39" customHeight="1" x14ac:dyDescent="0.4">
      <c r="A20" s="713" t="s">
        <v>330</v>
      </c>
      <c r="B20" s="714" t="s">
        <v>346</v>
      </c>
      <c r="C20" s="625">
        <v>36526</v>
      </c>
      <c r="D20" s="693" t="s">
        <v>22</v>
      </c>
      <c r="E20" s="694">
        <v>7</v>
      </c>
      <c r="F20" s="695">
        <v>4</v>
      </c>
      <c r="G20" s="696">
        <v>4</v>
      </c>
      <c r="H20" s="697">
        <f t="shared" si="0"/>
        <v>343</v>
      </c>
      <c r="I20" s="698"/>
      <c r="J20" s="699">
        <v>3</v>
      </c>
      <c r="K20" s="711"/>
      <c r="L20" s="701">
        <v>90</v>
      </c>
      <c r="M20" s="710"/>
      <c r="N20" s="702">
        <v>90</v>
      </c>
      <c r="O20" s="710"/>
      <c r="P20" s="706">
        <v>0</v>
      </c>
      <c r="Q20" s="702">
        <v>90</v>
      </c>
      <c r="R20" s="718">
        <v>0</v>
      </c>
      <c r="S20" s="702">
        <v>73</v>
      </c>
      <c r="T20" s="703"/>
      <c r="U20" s="703"/>
      <c r="V20" s="706">
        <v>0</v>
      </c>
      <c r="W20" s="703"/>
      <c r="X20" s="703"/>
      <c r="Y20" s="704"/>
      <c r="Z20" s="710"/>
      <c r="AA20" s="721"/>
      <c r="AB20" s="70"/>
    </row>
    <row r="21" spans="1:28" s="25" customFormat="1" ht="39" customHeight="1" x14ac:dyDescent="0.4">
      <c r="A21" s="707" t="s">
        <v>340</v>
      </c>
      <c r="B21" s="708" t="s">
        <v>356</v>
      </c>
      <c r="C21" s="625">
        <v>36481</v>
      </c>
      <c r="D21" s="693" t="s">
        <v>21</v>
      </c>
      <c r="E21" s="694">
        <v>4</v>
      </c>
      <c r="F21" s="695">
        <v>4</v>
      </c>
      <c r="G21" s="696">
        <v>4</v>
      </c>
      <c r="H21" s="697">
        <f t="shared" si="0"/>
        <v>302</v>
      </c>
      <c r="I21" s="698">
        <v>1</v>
      </c>
      <c r="J21" s="699"/>
      <c r="K21" s="700">
        <v>70</v>
      </c>
      <c r="L21" s="716"/>
      <c r="M21" s="702">
        <v>68</v>
      </c>
      <c r="N21" s="710"/>
      <c r="O21" s="710"/>
      <c r="P21" s="710"/>
      <c r="Q21" s="710"/>
      <c r="R21" s="716"/>
      <c r="S21" s="710"/>
      <c r="T21" s="703"/>
      <c r="U21" s="703"/>
      <c r="V21" s="702">
        <v>90</v>
      </c>
      <c r="W21" s="703"/>
      <c r="X21" s="703"/>
      <c r="Y21" s="704"/>
      <c r="Z21" s="710"/>
      <c r="AA21" s="705">
        <v>74</v>
      </c>
      <c r="AB21" s="70"/>
    </row>
    <row r="22" spans="1:28" s="25" customFormat="1" ht="39" customHeight="1" x14ac:dyDescent="0.4">
      <c r="A22" s="713" t="s">
        <v>4</v>
      </c>
      <c r="B22" s="714" t="s">
        <v>351</v>
      </c>
      <c r="C22" s="625">
        <v>36392</v>
      </c>
      <c r="D22" s="693" t="s">
        <v>20</v>
      </c>
      <c r="E22" s="694">
        <v>12</v>
      </c>
      <c r="F22" s="695">
        <v>2</v>
      </c>
      <c r="G22" s="696">
        <v>9</v>
      </c>
      <c r="H22" s="697">
        <f t="shared" si="0"/>
        <v>242</v>
      </c>
      <c r="I22" s="698">
        <v>3</v>
      </c>
      <c r="J22" s="699"/>
      <c r="K22" s="722">
        <v>0</v>
      </c>
      <c r="L22" s="718">
        <v>0</v>
      </c>
      <c r="M22" s="709">
        <v>22</v>
      </c>
      <c r="N22" s="709">
        <v>3</v>
      </c>
      <c r="O22" s="709">
        <v>41</v>
      </c>
      <c r="P22" s="709">
        <v>18</v>
      </c>
      <c r="Q22" s="709">
        <v>18</v>
      </c>
      <c r="R22" s="718">
        <v>0</v>
      </c>
      <c r="S22" s="702">
        <v>80</v>
      </c>
      <c r="T22" s="703"/>
      <c r="U22" s="703"/>
      <c r="V22" s="709">
        <v>9</v>
      </c>
      <c r="W22" s="703"/>
      <c r="X22" s="703"/>
      <c r="Y22" s="704"/>
      <c r="Z22" s="702">
        <v>35</v>
      </c>
      <c r="AA22" s="723">
        <v>16</v>
      </c>
      <c r="AB22" s="70"/>
    </row>
    <row r="23" spans="1:28" s="25" customFormat="1" ht="39" customHeight="1" x14ac:dyDescent="0.4">
      <c r="A23" s="707" t="s">
        <v>379</v>
      </c>
      <c r="B23" s="708" t="s">
        <v>380</v>
      </c>
      <c r="C23" s="625">
        <v>36091</v>
      </c>
      <c r="D23" s="693" t="s">
        <v>20</v>
      </c>
      <c r="E23" s="694">
        <v>8</v>
      </c>
      <c r="F23" s="695">
        <v>2</v>
      </c>
      <c r="G23" s="696">
        <v>6</v>
      </c>
      <c r="H23" s="697">
        <f t="shared" si="0"/>
        <v>145</v>
      </c>
      <c r="I23" s="698">
        <v>1</v>
      </c>
      <c r="J23" s="699"/>
      <c r="K23" s="700">
        <v>42</v>
      </c>
      <c r="L23" s="701">
        <v>55</v>
      </c>
      <c r="M23" s="709">
        <v>13</v>
      </c>
      <c r="N23" s="709">
        <v>1</v>
      </c>
      <c r="O23" s="709">
        <v>24</v>
      </c>
      <c r="P23" s="706">
        <v>0</v>
      </c>
      <c r="Q23" s="710"/>
      <c r="R23" s="712">
        <v>10</v>
      </c>
      <c r="S23" s="706">
        <v>0</v>
      </c>
      <c r="T23" s="703"/>
      <c r="U23" s="703"/>
      <c r="V23" s="710"/>
      <c r="W23" s="703"/>
      <c r="X23" s="703"/>
      <c r="Y23" s="704"/>
      <c r="Z23" s="710"/>
      <c r="AA23" s="721"/>
      <c r="AB23" s="70"/>
    </row>
    <row r="24" spans="1:28" s="25" customFormat="1" ht="39" customHeight="1" x14ac:dyDescent="0.4">
      <c r="A24" s="713" t="s">
        <v>175</v>
      </c>
      <c r="B24" s="714" t="s">
        <v>176</v>
      </c>
      <c r="C24" s="625">
        <v>37231</v>
      </c>
      <c r="D24" s="693" t="s">
        <v>22</v>
      </c>
      <c r="E24" s="694">
        <v>2</v>
      </c>
      <c r="F24" s="695">
        <v>1</v>
      </c>
      <c r="G24" s="696">
        <v>1</v>
      </c>
      <c r="H24" s="697">
        <f t="shared" si="0"/>
        <v>90</v>
      </c>
      <c r="I24" s="698"/>
      <c r="J24" s="699">
        <v>1</v>
      </c>
      <c r="K24" s="711"/>
      <c r="L24" s="716"/>
      <c r="M24" s="706">
        <v>0</v>
      </c>
      <c r="N24" s="710"/>
      <c r="O24" s="702">
        <v>90</v>
      </c>
      <c r="P24" s="710"/>
      <c r="Q24" s="710"/>
      <c r="R24" s="716"/>
      <c r="S24" s="710"/>
      <c r="T24" s="703"/>
      <c r="U24" s="703"/>
      <c r="V24" s="710"/>
      <c r="W24" s="703"/>
      <c r="X24" s="703"/>
      <c r="Y24" s="724"/>
      <c r="Z24" s="710"/>
      <c r="AA24" s="721"/>
      <c r="AB24" s="70"/>
    </row>
    <row r="25" spans="1:28" s="25" customFormat="1" ht="39" customHeight="1" x14ac:dyDescent="0.4">
      <c r="A25" s="707" t="s">
        <v>398</v>
      </c>
      <c r="B25" s="708" t="s">
        <v>189</v>
      </c>
      <c r="C25" s="625">
        <v>37126</v>
      </c>
      <c r="D25" s="693" t="s">
        <v>20</v>
      </c>
      <c r="E25" s="694">
        <v>2</v>
      </c>
      <c r="F25" s="695">
        <v>1</v>
      </c>
      <c r="G25" s="696">
        <v>1</v>
      </c>
      <c r="H25" s="697">
        <f t="shared" si="0"/>
        <v>35</v>
      </c>
      <c r="I25" s="698"/>
      <c r="J25" s="699"/>
      <c r="K25" s="711"/>
      <c r="L25" s="716"/>
      <c r="M25" s="710"/>
      <c r="N25" s="710"/>
      <c r="O25" s="710"/>
      <c r="P25" s="710"/>
      <c r="Q25" s="710"/>
      <c r="R25" s="716"/>
      <c r="S25" s="710"/>
      <c r="T25" s="703"/>
      <c r="U25" s="703"/>
      <c r="V25" s="710"/>
      <c r="W25" s="703"/>
      <c r="X25" s="703"/>
      <c r="Y25" s="724"/>
      <c r="Z25" s="702">
        <v>35</v>
      </c>
      <c r="AA25" s="720">
        <v>0</v>
      </c>
      <c r="AB25" s="70"/>
    </row>
    <row r="26" spans="1:28" s="25" customFormat="1" ht="39" customHeight="1" x14ac:dyDescent="0.4">
      <c r="A26" s="707" t="s">
        <v>179</v>
      </c>
      <c r="B26" s="708" t="s">
        <v>180</v>
      </c>
      <c r="C26" s="625">
        <v>36976</v>
      </c>
      <c r="D26" s="693" t="s">
        <v>19</v>
      </c>
      <c r="E26" s="694">
        <v>9</v>
      </c>
      <c r="F26" s="695">
        <v>0</v>
      </c>
      <c r="G26" s="696">
        <v>2</v>
      </c>
      <c r="H26" s="697">
        <f t="shared" si="0"/>
        <v>10</v>
      </c>
      <c r="I26" s="698"/>
      <c r="J26" s="699"/>
      <c r="K26" s="711"/>
      <c r="L26" s="716"/>
      <c r="M26" s="710"/>
      <c r="N26" s="706">
        <v>0</v>
      </c>
      <c r="O26" s="706">
        <v>0</v>
      </c>
      <c r="P26" s="706">
        <v>0</v>
      </c>
      <c r="Q26" s="709">
        <v>8</v>
      </c>
      <c r="R26" s="718">
        <v>0</v>
      </c>
      <c r="S26" s="706">
        <v>0</v>
      </c>
      <c r="T26" s="703"/>
      <c r="U26" s="703"/>
      <c r="V26" s="706">
        <v>0</v>
      </c>
      <c r="W26" s="703"/>
      <c r="X26" s="703"/>
      <c r="Y26" s="704"/>
      <c r="Z26" s="709">
        <v>2</v>
      </c>
      <c r="AA26" s="720">
        <v>0</v>
      </c>
      <c r="AB26" s="70"/>
    </row>
    <row r="27" spans="1:28" s="25" customFormat="1" ht="39" customHeight="1" x14ac:dyDescent="0.4">
      <c r="A27" s="707" t="s">
        <v>338</v>
      </c>
      <c r="B27" s="708" t="s">
        <v>354</v>
      </c>
      <c r="C27" s="717">
        <v>36722</v>
      </c>
      <c r="D27" s="693" t="s">
        <v>21</v>
      </c>
      <c r="E27" s="694">
        <v>3</v>
      </c>
      <c r="F27" s="695">
        <v>0</v>
      </c>
      <c r="G27" s="696">
        <v>1</v>
      </c>
      <c r="H27" s="697">
        <f t="shared" si="0"/>
        <v>4</v>
      </c>
      <c r="I27" s="698"/>
      <c r="J27" s="699"/>
      <c r="K27" s="711"/>
      <c r="L27" s="716"/>
      <c r="M27" s="710"/>
      <c r="N27" s="706">
        <v>0</v>
      </c>
      <c r="O27" s="706">
        <v>0</v>
      </c>
      <c r="P27" s="709">
        <v>4</v>
      </c>
      <c r="Q27" s="710"/>
      <c r="R27" s="716"/>
      <c r="S27" s="710"/>
      <c r="T27" s="703"/>
      <c r="U27" s="703"/>
      <c r="V27" s="710"/>
      <c r="W27" s="703"/>
      <c r="X27" s="703"/>
      <c r="Y27" s="704"/>
      <c r="Z27" s="710"/>
      <c r="AA27" s="721"/>
      <c r="AB27" s="70"/>
    </row>
    <row r="28" spans="1:28" s="25" customFormat="1" ht="39" customHeight="1" x14ac:dyDescent="0.4">
      <c r="A28" s="713" t="s">
        <v>177</v>
      </c>
      <c r="B28" s="714" t="s">
        <v>178</v>
      </c>
      <c r="C28" s="717">
        <v>37130</v>
      </c>
      <c r="D28" s="693" t="s">
        <v>19</v>
      </c>
      <c r="E28" s="694">
        <v>3</v>
      </c>
      <c r="F28" s="695">
        <v>0</v>
      </c>
      <c r="G28" s="696">
        <v>1</v>
      </c>
      <c r="H28" s="697">
        <f t="shared" si="0"/>
        <v>3</v>
      </c>
      <c r="I28" s="698"/>
      <c r="J28" s="699"/>
      <c r="K28" s="711"/>
      <c r="L28" s="716"/>
      <c r="M28" s="710"/>
      <c r="N28" s="706">
        <v>0</v>
      </c>
      <c r="O28" s="710"/>
      <c r="P28" s="710"/>
      <c r="Q28" s="710"/>
      <c r="R28" s="716"/>
      <c r="S28" s="710"/>
      <c r="T28" s="703"/>
      <c r="U28" s="703"/>
      <c r="V28" s="710"/>
      <c r="W28" s="703"/>
      <c r="X28" s="703"/>
      <c r="Y28" s="704"/>
      <c r="Z28" s="709">
        <v>3</v>
      </c>
      <c r="AA28" s="720">
        <v>0</v>
      </c>
      <c r="AB28" s="70"/>
    </row>
    <row r="29" spans="1:28" s="25" customFormat="1" ht="39" customHeight="1" x14ac:dyDescent="0.4">
      <c r="A29" s="707" t="s">
        <v>339</v>
      </c>
      <c r="B29" s="708" t="s">
        <v>355</v>
      </c>
      <c r="C29" s="625">
        <v>36641</v>
      </c>
      <c r="D29" s="693" t="s">
        <v>20</v>
      </c>
      <c r="E29" s="694">
        <v>2</v>
      </c>
      <c r="F29" s="695">
        <v>0</v>
      </c>
      <c r="G29" s="696">
        <v>0</v>
      </c>
      <c r="H29" s="697">
        <f t="shared" si="0"/>
        <v>0</v>
      </c>
      <c r="I29" s="698"/>
      <c r="J29" s="699"/>
      <c r="K29" s="722">
        <v>0</v>
      </c>
      <c r="L29" s="718">
        <v>0</v>
      </c>
      <c r="M29" s="710"/>
      <c r="N29" s="710"/>
      <c r="O29" s="710"/>
      <c r="P29" s="710"/>
      <c r="Q29" s="710"/>
      <c r="R29" s="716"/>
      <c r="S29" s="710"/>
      <c r="T29" s="703"/>
      <c r="U29" s="703"/>
      <c r="V29" s="710"/>
      <c r="W29" s="703"/>
      <c r="X29" s="703"/>
      <c r="Y29" s="704"/>
      <c r="Z29" s="710"/>
      <c r="AA29" s="721"/>
      <c r="AB29" s="70"/>
    </row>
    <row r="30" spans="1:28" s="25" customFormat="1" ht="39" customHeight="1" x14ac:dyDescent="0.4">
      <c r="A30" s="707" t="s">
        <v>381</v>
      </c>
      <c r="B30" s="725" t="s">
        <v>357</v>
      </c>
      <c r="C30" s="625">
        <v>33780</v>
      </c>
      <c r="D30" s="693" t="s">
        <v>21</v>
      </c>
      <c r="E30" s="694">
        <v>1</v>
      </c>
      <c r="F30" s="695">
        <v>0</v>
      </c>
      <c r="G30" s="696">
        <v>0</v>
      </c>
      <c r="H30" s="697">
        <f t="shared" si="0"/>
        <v>0</v>
      </c>
      <c r="I30" s="698"/>
      <c r="J30" s="699"/>
      <c r="K30" s="711"/>
      <c r="L30" s="718">
        <v>0</v>
      </c>
      <c r="M30" s="710"/>
      <c r="N30" s="710"/>
      <c r="O30" s="710"/>
      <c r="P30" s="710"/>
      <c r="Q30" s="710"/>
      <c r="R30" s="716"/>
      <c r="S30" s="710"/>
      <c r="T30" s="703"/>
      <c r="U30" s="703"/>
      <c r="V30" s="710"/>
      <c r="W30" s="703"/>
      <c r="X30" s="703"/>
      <c r="Y30" s="704"/>
      <c r="Z30" s="710"/>
      <c r="AA30" s="721"/>
      <c r="AB30" s="70"/>
    </row>
    <row r="31" spans="1:28" s="25" customFormat="1" ht="39" customHeight="1" x14ac:dyDescent="0.4">
      <c r="A31" s="726" t="s">
        <v>369</v>
      </c>
      <c r="B31" s="727" t="s">
        <v>200</v>
      </c>
      <c r="C31" s="728">
        <v>37078</v>
      </c>
      <c r="D31" s="693" t="s">
        <v>20</v>
      </c>
      <c r="E31" s="694">
        <v>1</v>
      </c>
      <c r="F31" s="695">
        <v>0</v>
      </c>
      <c r="G31" s="696">
        <v>0</v>
      </c>
      <c r="H31" s="697">
        <f t="shared" si="0"/>
        <v>0</v>
      </c>
      <c r="I31" s="698"/>
      <c r="J31" s="699"/>
      <c r="K31" s="711"/>
      <c r="L31" s="716"/>
      <c r="M31" s="710"/>
      <c r="N31" s="710"/>
      <c r="O31" s="729"/>
      <c r="P31" s="729"/>
      <c r="Q31" s="730">
        <v>0</v>
      </c>
      <c r="R31" s="731"/>
      <c r="S31" s="729"/>
      <c r="T31" s="732"/>
      <c r="U31" s="732"/>
      <c r="V31" s="729"/>
      <c r="W31" s="732"/>
      <c r="X31" s="732"/>
      <c r="Y31" s="733"/>
      <c r="Z31" s="729"/>
      <c r="AA31" s="734"/>
      <c r="AB31" s="311"/>
    </row>
    <row r="32" spans="1:28" s="25" customFormat="1" ht="39" customHeight="1" x14ac:dyDescent="0.4">
      <c r="A32" s="735" t="s">
        <v>342</v>
      </c>
      <c r="B32" s="736" t="s">
        <v>358</v>
      </c>
      <c r="C32" s="625">
        <v>36258</v>
      </c>
      <c r="D32" s="693" t="s">
        <v>22</v>
      </c>
      <c r="E32" s="694">
        <v>2</v>
      </c>
      <c r="F32" s="695">
        <v>0</v>
      </c>
      <c r="G32" s="696">
        <v>0</v>
      </c>
      <c r="H32" s="737">
        <f t="shared" si="0"/>
        <v>0</v>
      </c>
      <c r="I32" s="738"/>
      <c r="J32" s="738"/>
      <c r="K32" s="739">
        <v>0</v>
      </c>
      <c r="L32" s="731"/>
      <c r="M32" s="729"/>
      <c r="N32" s="730">
        <v>0</v>
      </c>
      <c r="O32" s="729"/>
      <c r="P32" s="729"/>
      <c r="Q32" s="731"/>
      <c r="R32" s="731"/>
      <c r="S32" s="729"/>
      <c r="T32" s="732"/>
      <c r="U32" s="732"/>
      <c r="V32" s="729"/>
      <c r="W32" s="732"/>
      <c r="X32" s="732"/>
      <c r="Y32" s="733"/>
      <c r="Z32" s="729"/>
      <c r="AA32" s="734"/>
      <c r="AB32" s="311"/>
    </row>
    <row r="33" spans="1:32" s="25" customFormat="1" ht="39" customHeight="1" thickBot="1" x14ac:dyDescent="0.45">
      <c r="A33" s="740"/>
      <c r="B33" s="741"/>
      <c r="C33" s="742"/>
      <c r="D33" s="743"/>
      <c r="E33" s="744"/>
      <c r="F33" s="745"/>
      <c r="G33" s="746"/>
      <c r="H33" s="747"/>
      <c r="I33" s="748"/>
      <c r="J33" s="749"/>
      <c r="K33" s="750"/>
      <c r="L33" s="751"/>
      <c r="M33" s="752"/>
      <c r="N33" s="752"/>
      <c r="O33" s="752"/>
      <c r="P33" s="752"/>
      <c r="Q33" s="752"/>
      <c r="R33" s="751"/>
      <c r="S33" s="752"/>
      <c r="T33" s="753"/>
      <c r="U33" s="753"/>
      <c r="V33" s="752"/>
      <c r="W33" s="753"/>
      <c r="X33" s="753"/>
      <c r="Y33" s="754"/>
      <c r="Z33" s="752"/>
      <c r="AA33" s="755"/>
      <c r="AB33" s="1062"/>
      <c r="AC33" s="1062"/>
      <c r="AD33" s="1062"/>
      <c r="AE33" s="1062"/>
      <c r="AF33" s="1062"/>
    </row>
    <row r="34" spans="1:32" s="8" customFormat="1" ht="35.1" customHeight="1" thickBot="1" x14ac:dyDescent="0.5">
      <c r="A34" s="1063" t="s">
        <v>2</v>
      </c>
      <c r="B34" s="1064"/>
      <c r="C34" s="1064"/>
      <c r="D34" s="1064"/>
      <c r="E34" s="1064"/>
      <c r="F34" s="1064"/>
      <c r="G34" s="1065"/>
      <c r="H34" s="277">
        <v>72</v>
      </c>
      <c r="I34" s="756"/>
      <c r="J34" s="139"/>
      <c r="K34" s="757"/>
      <c r="L34" s="758"/>
      <c r="M34" s="759"/>
      <c r="N34" s="759"/>
      <c r="O34" s="759"/>
      <c r="P34" s="759"/>
      <c r="Q34" s="760"/>
      <c r="R34" s="758"/>
      <c r="S34" s="759"/>
      <c r="T34" s="759"/>
      <c r="U34" s="759"/>
      <c r="V34" s="759"/>
      <c r="W34" s="759"/>
      <c r="X34" s="761"/>
      <c r="Y34" s="762"/>
      <c r="Z34" s="763">
        <v>55</v>
      </c>
      <c r="AA34" s="759"/>
    </row>
    <row r="35" spans="1:32" s="8" customFormat="1" ht="35.1" customHeight="1" thickBot="1" x14ac:dyDescent="0.5">
      <c r="A35" s="1066" t="s">
        <v>25</v>
      </c>
      <c r="B35" s="1067"/>
      <c r="C35" s="1067"/>
      <c r="D35" s="1067"/>
      <c r="E35" s="1067"/>
      <c r="F35" s="1067"/>
      <c r="G35" s="1068"/>
      <c r="H35" s="279"/>
      <c r="I35" s="276"/>
      <c r="J35" s="60"/>
      <c r="K35" s="764"/>
      <c r="L35" s="765"/>
      <c r="M35" s="766"/>
      <c r="N35" s="766"/>
      <c r="O35" s="766"/>
      <c r="P35" s="766"/>
      <c r="Q35" s="767"/>
      <c r="R35" s="765"/>
      <c r="S35" s="766"/>
      <c r="T35" s="766"/>
      <c r="U35" s="766"/>
      <c r="V35" s="766"/>
      <c r="W35" s="766"/>
      <c r="X35" s="768"/>
      <c r="Y35" s="762"/>
      <c r="Z35" s="766"/>
      <c r="AA35" s="766"/>
    </row>
    <row r="36" spans="1:32" s="8" customFormat="1" ht="35.1" customHeight="1" thickBot="1" x14ac:dyDescent="0.5">
      <c r="A36" s="1063" t="s">
        <v>42</v>
      </c>
      <c r="B36" s="1064"/>
      <c r="C36" s="1064"/>
      <c r="D36" s="1064"/>
      <c r="E36" s="1064"/>
      <c r="F36" s="1064"/>
      <c r="G36" s="1065"/>
      <c r="H36" s="769"/>
      <c r="I36" s="276">
        <v>12</v>
      </c>
      <c r="J36" s="60"/>
      <c r="K36" s="764"/>
      <c r="L36" s="765"/>
      <c r="M36" s="766"/>
      <c r="N36" s="766"/>
      <c r="O36" s="766"/>
      <c r="P36" s="766"/>
      <c r="Q36" s="767"/>
      <c r="R36" s="765"/>
      <c r="S36" s="766"/>
      <c r="T36" s="766"/>
      <c r="U36" s="766"/>
      <c r="V36" s="766"/>
      <c r="W36" s="766"/>
      <c r="X36" s="768"/>
      <c r="Y36" s="762"/>
      <c r="Z36" s="766"/>
      <c r="AA36" s="766"/>
    </row>
    <row r="37" spans="1:32" ht="35.1" customHeight="1" x14ac:dyDescent="0.4">
      <c r="D37" s="942" t="s">
        <v>1</v>
      </c>
      <c r="E37" s="943"/>
      <c r="F37" s="943"/>
      <c r="G37" s="944"/>
      <c r="H37" s="285">
        <f>SUM(H6:H36)</f>
        <v>11139</v>
      </c>
      <c r="I37" s="7"/>
      <c r="J37" s="114"/>
      <c r="K37" s="1001" t="s">
        <v>0</v>
      </c>
      <c r="L37" s="1002"/>
      <c r="M37" s="1002"/>
      <c r="N37" s="1002"/>
      <c r="O37" s="1002"/>
      <c r="P37" s="1003"/>
      <c r="Q37" s="114"/>
      <c r="R37" s="1056" t="s">
        <v>40</v>
      </c>
      <c r="S37" s="1057"/>
      <c r="T37" s="1057"/>
      <c r="U37" s="1057"/>
      <c r="V37" s="1057"/>
      <c r="W37" s="1058"/>
      <c r="X37" s="114"/>
      <c r="Z37" s="15"/>
      <c r="AA37" s="15"/>
    </row>
    <row r="38" spans="1:32" ht="35.1" customHeight="1" thickBot="1" x14ac:dyDescent="0.45">
      <c r="D38" s="945"/>
      <c r="E38" s="946"/>
      <c r="F38" s="946"/>
      <c r="G38" s="947"/>
      <c r="H38" s="286"/>
      <c r="J38" s="114"/>
      <c r="K38" s="951"/>
      <c r="L38" s="952"/>
      <c r="M38" s="952"/>
      <c r="N38" s="952"/>
      <c r="O38" s="952"/>
      <c r="P38" s="953"/>
      <c r="Q38" s="114"/>
      <c r="R38" s="1059"/>
      <c r="S38" s="1060"/>
      <c r="T38" s="1060"/>
      <c r="U38" s="1060"/>
      <c r="V38" s="1060"/>
      <c r="W38" s="1061"/>
      <c r="X38" s="114"/>
      <c r="Z38" s="15"/>
      <c r="AA38" s="15"/>
    </row>
    <row r="39" spans="1:32" ht="24.95" customHeight="1" x14ac:dyDescent="0.35">
      <c r="J39" s="141"/>
      <c r="K39" s="111"/>
      <c r="L39" s="111"/>
      <c r="M39" s="112"/>
      <c r="N39" s="113"/>
      <c r="O39" s="112"/>
      <c r="P39" s="112"/>
      <c r="Q39" s="112"/>
      <c r="R39" s="111"/>
      <c r="S39" s="112"/>
      <c r="T39" s="113"/>
      <c r="U39" s="112"/>
      <c r="V39" s="112"/>
      <c r="W39" s="112"/>
      <c r="X39" s="113"/>
      <c r="Z39" s="112"/>
      <c r="AA39" s="112"/>
    </row>
    <row r="40" spans="1:32" ht="24.95" customHeight="1" x14ac:dyDescent="0.35"/>
    <row r="41" spans="1:32" ht="24.95" customHeight="1" x14ac:dyDescent="0.35"/>
    <row r="42" spans="1:32" ht="24.95" customHeight="1" x14ac:dyDescent="0.35"/>
    <row r="43" spans="1:32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"/>
      <c r="T43" s="3"/>
      <c r="U43" s="1"/>
      <c r="V43" s="1"/>
      <c r="W43" s="1"/>
      <c r="X43" s="3"/>
      <c r="Y43" s="15"/>
      <c r="Z43" s="1"/>
      <c r="AA43" s="1"/>
      <c r="AB43" s="1"/>
      <c r="AC43" s="1"/>
      <c r="AD43" s="1"/>
      <c r="AE43" s="1"/>
      <c r="AF43" s="1"/>
    </row>
    <row r="44" spans="1:32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"/>
      <c r="T44" s="3"/>
      <c r="U44" s="1"/>
      <c r="V44" s="1"/>
      <c r="W44" s="1"/>
      <c r="X44" s="3"/>
      <c r="Y44" s="15"/>
      <c r="Z44" s="1"/>
      <c r="AA44" s="1"/>
      <c r="AB44" s="1"/>
      <c r="AC44" s="1"/>
      <c r="AD44" s="1"/>
      <c r="AE44" s="1"/>
      <c r="AF44" s="1"/>
    </row>
    <row r="45" spans="1:32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"/>
      <c r="T45" s="3"/>
      <c r="U45" s="1"/>
      <c r="V45" s="1"/>
      <c r="W45" s="1"/>
      <c r="X45" s="3"/>
      <c r="Y45" s="15"/>
      <c r="Z45" s="1"/>
      <c r="AA45" s="1"/>
      <c r="AB45" s="1"/>
      <c r="AC45" s="1"/>
      <c r="AD45" s="1"/>
      <c r="AE45" s="1"/>
      <c r="AF45" s="1"/>
    </row>
    <row r="46" spans="1:32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3"/>
      <c r="Y46" s="15"/>
      <c r="Z46" s="1"/>
      <c r="AA46" s="1"/>
      <c r="AB46" s="1"/>
      <c r="AC46" s="1"/>
      <c r="AD46" s="1"/>
      <c r="AE46" s="1"/>
      <c r="AF46" s="1"/>
    </row>
    <row r="47" spans="1:32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3"/>
      <c r="Y47" s="15"/>
      <c r="Z47" s="1"/>
      <c r="AA47" s="1"/>
      <c r="AB47" s="1"/>
      <c r="AC47" s="1"/>
      <c r="AD47" s="1"/>
      <c r="AE47" s="1"/>
      <c r="AF47" s="1"/>
    </row>
    <row r="48" spans="1:32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3"/>
      <c r="Y48" s="15"/>
      <c r="Z48" s="1"/>
      <c r="AA48" s="1"/>
      <c r="AB48" s="1"/>
      <c r="AC48" s="1"/>
      <c r="AD48" s="1"/>
      <c r="AE48" s="1"/>
      <c r="AF48" s="1"/>
    </row>
    <row r="49" spans="3:32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3"/>
      <c r="Y49" s="15"/>
      <c r="Z49" s="1"/>
      <c r="AA49" s="1"/>
      <c r="AB49" s="1"/>
      <c r="AC49" s="1"/>
      <c r="AD49" s="1"/>
      <c r="AE49" s="1"/>
      <c r="AF49" s="1"/>
    </row>
    <row r="50" spans="3:32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3"/>
      <c r="Y50" s="15"/>
      <c r="Z50" s="1"/>
      <c r="AA50" s="1"/>
      <c r="AB50" s="1"/>
      <c r="AC50" s="1"/>
      <c r="AD50" s="1"/>
      <c r="AE50" s="1"/>
      <c r="AF50" s="1"/>
    </row>
    <row r="51" spans="3:32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3"/>
      <c r="Y51" s="15"/>
      <c r="Z51" s="1"/>
      <c r="AA51" s="1"/>
      <c r="AB51" s="1"/>
      <c r="AC51" s="1"/>
      <c r="AD51" s="1"/>
      <c r="AE51" s="1"/>
      <c r="AF51" s="1"/>
    </row>
    <row r="52" spans="3:32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3"/>
      <c r="Y52" s="15"/>
      <c r="Z52" s="1"/>
      <c r="AA52" s="1"/>
      <c r="AB52" s="1"/>
      <c r="AC52" s="1"/>
      <c r="AD52" s="1"/>
      <c r="AE52" s="1"/>
      <c r="AF52" s="1"/>
    </row>
    <row r="53" spans="3:32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3"/>
      <c r="Y53" s="15"/>
      <c r="Z53" s="1"/>
      <c r="AA53" s="1"/>
      <c r="AB53" s="1"/>
      <c r="AC53" s="1"/>
      <c r="AD53" s="1"/>
      <c r="AE53" s="1"/>
      <c r="AF53" s="1"/>
    </row>
    <row r="54" spans="3:32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3"/>
      <c r="Y54" s="15"/>
      <c r="Z54" s="1"/>
      <c r="AA54" s="1"/>
      <c r="AB54" s="1"/>
      <c r="AC54" s="1"/>
      <c r="AD54" s="1"/>
      <c r="AE54" s="1"/>
      <c r="AF54" s="1"/>
    </row>
    <row r="55" spans="3:32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3"/>
      <c r="Y55" s="15"/>
      <c r="Z55" s="1"/>
      <c r="AA55" s="1"/>
      <c r="AB55" s="1"/>
      <c r="AC55" s="1"/>
      <c r="AD55" s="1"/>
      <c r="AE55" s="1"/>
      <c r="AF55" s="1"/>
    </row>
    <row r="56" spans="3:32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3"/>
      <c r="Y56" s="15"/>
      <c r="Z56" s="1"/>
      <c r="AA56" s="1"/>
      <c r="AB56" s="1"/>
      <c r="AC56" s="1"/>
      <c r="AD56" s="1"/>
      <c r="AE56" s="1"/>
      <c r="AF56" s="1"/>
    </row>
    <row r="57" spans="3:32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3"/>
      <c r="Y57" s="15"/>
      <c r="Z57" s="1"/>
      <c r="AA57" s="1"/>
      <c r="AB57" s="1"/>
      <c r="AC57" s="1"/>
      <c r="AD57" s="1"/>
      <c r="AE57" s="1"/>
      <c r="AF57" s="1"/>
    </row>
    <row r="58" spans="3:32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3"/>
      <c r="Y58" s="15"/>
      <c r="Z58" s="1"/>
      <c r="AA58" s="1"/>
      <c r="AB58" s="1"/>
      <c r="AC58" s="1"/>
      <c r="AD58" s="1"/>
      <c r="AE58" s="1"/>
      <c r="AF58" s="1"/>
    </row>
    <row r="59" spans="3:32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3"/>
      <c r="Y59" s="15"/>
      <c r="Z59" s="1"/>
      <c r="AA59" s="1"/>
      <c r="AB59" s="1"/>
      <c r="AC59" s="1"/>
      <c r="AD59" s="1"/>
      <c r="AE59" s="1"/>
      <c r="AF59" s="1"/>
    </row>
    <row r="60" spans="3:32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3"/>
      <c r="Y60" s="15"/>
      <c r="Z60" s="1"/>
      <c r="AA60" s="1"/>
      <c r="AB60" s="1"/>
      <c r="AC60" s="1"/>
      <c r="AD60" s="1"/>
      <c r="AE60" s="1"/>
      <c r="AF60" s="1"/>
    </row>
    <row r="61" spans="3:32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3"/>
      <c r="Y61" s="15"/>
      <c r="Z61" s="1"/>
      <c r="AA61" s="1"/>
      <c r="AB61" s="1"/>
      <c r="AC61" s="1"/>
      <c r="AD61" s="1"/>
      <c r="AE61" s="1"/>
      <c r="AF61" s="1"/>
    </row>
    <row r="62" spans="3:32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3"/>
      <c r="Y62" s="15"/>
      <c r="Z62" s="1"/>
      <c r="AA62" s="1"/>
      <c r="AB62" s="1"/>
      <c r="AC62" s="1"/>
      <c r="AD62" s="1"/>
      <c r="AE62" s="1"/>
      <c r="AF62" s="1"/>
    </row>
    <row r="63" spans="3:32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3"/>
      <c r="Y63" s="15"/>
      <c r="Z63" s="1"/>
      <c r="AA63" s="1"/>
      <c r="AB63" s="1"/>
      <c r="AC63" s="1"/>
      <c r="AD63" s="1"/>
      <c r="AE63" s="1"/>
      <c r="AF63" s="1"/>
    </row>
    <row r="64" spans="3:32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3"/>
      <c r="Y64" s="15"/>
      <c r="Z64" s="1"/>
      <c r="AA64" s="1"/>
      <c r="AB64" s="1"/>
      <c r="AC64" s="1"/>
      <c r="AD64" s="1"/>
      <c r="AE64" s="1"/>
      <c r="AF64" s="1"/>
    </row>
    <row r="65" spans="3:32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3"/>
      <c r="Y65" s="15"/>
      <c r="Z65" s="1"/>
      <c r="AA65" s="1"/>
      <c r="AB65" s="1"/>
      <c r="AC65" s="1"/>
      <c r="AD65" s="1"/>
      <c r="AE65" s="1"/>
      <c r="AF65" s="1"/>
    </row>
    <row r="66" spans="3:32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3"/>
      <c r="Y66" s="15"/>
      <c r="Z66" s="1"/>
      <c r="AA66" s="1"/>
      <c r="AB66" s="1"/>
      <c r="AC66" s="1"/>
      <c r="AD66" s="1"/>
      <c r="AE66" s="1"/>
      <c r="AF66" s="1"/>
    </row>
    <row r="67" spans="3:32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3"/>
      <c r="Y67" s="15"/>
      <c r="Z67" s="1"/>
      <c r="AA67" s="1"/>
      <c r="AB67" s="1"/>
      <c r="AC67" s="1"/>
      <c r="AD67" s="1"/>
      <c r="AE67" s="1"/>
      <c r="AF67" s="1"/>
    </row>
    <row r="68" spans="3:32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3"/>
      <c r="Y68" s="15"/>
      <c r="Z68" s="1"/>
      <c r="AA68" s="1"/>
      <c r="AB68" s="1"/>
      <c r="AC68" s="1"/>
      <c r="AD68" s="1"/>
      <c r="AE68" s="1"/>
      <c r="AF68" s="1"/>
    </row>
    <row r="69" spans="3:32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3"/>
      <c r="Y69" s="15"/>
      <c r="Z69" s="1"/>
      <c r="AA69" s="1"/>
      <c r="AB69" s="1"/>
      <c r="AC69" s="1"/>
      <c r="AD69" s="1"/>
      <c r="AE69" s="1"/>
      <c r="AF69" s="1"/>
    </row>
    <row r="70" spans="3:32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3"/>
      <c r="Y70" s="15"/>
      <c r="Z70" s="1"/>
      <c r="AA70" s="1"/>
      <c r="AB70" s="1"/>
      <c r="AC70" s="1"/>
      <c r="AD70" s="1"/>
      <c r="AE70" s="1"/>
      <c r="AF70" s="1"/>
    </row>
  </sheetData>
  <sortState ref="A6:AA33">
    <sortCondition descending="1" ref="H6:H33"/>
  </sortState>
  <mergeCells count="20">
    <mergeCell ref="A36:G36"/>
    <mergeCell ref="K37:P38"/>
    <mergeCell ref="R37:W38"/>
    <mergeCell ref="D37:G38"/>
    <mergeCell ref="A1:AA1"/>
    <mergeCell ref="A2:AA2"/>
    <mergeCell ref="AB33:AF33"/>
    <mergeCell ref="A34:G34"/>
    <mergeCell ref="A35:G35"/>
    <mergeCell ref="K3:AA3"/>
    <mergeCell ref="A3:B5"/>
    <mergeCell ref="C3:C5"/>
    <mergeCell ref="D3:D5"/>
    <mergeCell ref="H3:H4"/>
    <mergeCell ref="I3:I4"/>
    <mergeCell ref="E3:E4"/>
    <mergeCell ref="F3:F4"/>
    <mergeCell ref="G3:G4"/>
    <mergeCell ref="E5:G5"/>
    <mergeCell ref="J3:J4"/>
  </mergeCells>
  <pageMargins left="0.39370078740157483" right="0.17" top="0.27559055118110237" bottom="0.27559055118110237" header="0" footer="0"/>
  <pageSetup paperSize="9" scale="41" orientation="portrait" r:id="rId1"/>
  <headerFooter alignWithMargins="0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tabSelected="1" zoomScale="70" zoomScaleNormal="70" workbookViewId="0">
      <selection activeCell="M4" sqref="M4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454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343</v>
      </c>
      <c r="B6" s="648" t="s">
        <v>359</v>
      </c>
      <c r="C6" s="104">
        <v>36628</v>
      </c>
      <c r="D6" s="664" t="s">
        <v>22</v>
      </c>
      <c r="E6" s="614">
        <v>25</v>
      </c>
      <c r="F6" s="615">
        <v>16</v>
      </c>
      <c r="G6" s="662">
        <v>17</v>
      </c>
      <c r="H6" s="663">
        <v>1402</v>
      </c>
      <c r="I6" s="665">
        <v>16</v>
      </c>
      <c r="J6" s="669">
        <f t="shared" ref="J6:J16" si="0">H6/I6</f>
        <v>87.625</v>
      </c>
    </row>
    <row r="7" spans="1:10" s="25" customFormat="1" ht="30" customHeight="1" x14ac:dyDescent="0.25">
      <c r="A7" s="631" t="s">
        <v>207</v>
      </c>
      <c r="B7" s="629" t="s">
        <v>208</v>
      </c>
      <c r="C7" s="102">
        <v>37732</v>
      </c>
      <c r="D7" s="619" t="s">
        <v>22</v>
      </c>
      <c r="E7" s="119">
        <v>27</v>
      </c>
      <c r="F7" s="73">
        <v>18</v>
      </c>
      <c r="G7" s="632">
        <v>19</v>
      </c>
      <c r="H7" s="658">
        <v>1389</v>
      </c>
      <c r="I7" s="666">
        <v>13</v>
      </c>
      <c r="J7" s="670">
        <f t="shared" si="0"/>
        <v>106.84615384615384</v>
      </c>
    </row>
    <row r="8" spans="1:10" s="25" customFormat="1" ht="30" customHeight="1" x14ac:dyDescent="0.25">
      <c r="A8" s="631" t="s">
        <v>125</v>
      </c>
      <c r="B8" s="629" t="s">
        <v>3</v>
      </c>
      <c r="C8" s="102">
        <v>37399</v>
      </c>
      <c r="D8" s="619" t="s">
        <v>22</v>
      </c>
      <c r="E8" s="119">
        <v>24</v>
      </c>
      <c r="F8" s="73">
        <v>15</v>
      </c>
      <c r="G8" s="632">
        <v>15</v>
      </c>
      <c r="H8" s="658">
        <v>1118</v>
      </c>
      <c r="I8" s="666">
        <v>13</v>
      </c>
      <c r="J8" s="670">
        <f t="shared" si="0"/>
        <v>86</v>
      </c>
    </row>
    <row r="9" spans="1:10" s="25" customFormat="1" ht="30" customHeight="1" x14ac:dyDescent="0.25">
      <c r="A9" s="631" t="s">
        <v>112</v>
      </c>
      <c r="B9" s="629" t="s">
        <v>113</v>
      </c>
      <c r="C9" s="102">
        <v>38004</v>
      </c>
      <c r="D9" s="619" t="s">
        <v>22</v>
      </c>
      <c r="E9" s="119">
        <v>13</v>
      </c>
      <c r="F9" s="73">
        <v>13</v>
      </c>
      <c r="G9" s="632">
        <v>13</v>
      </c>
      <c r="H9" s="658">
        <v>879</v>
      </c>
      <c r="I9" s="666">
        <v>16</v>
      </c>
      <c r="J9" s="670">
        <f t="shared" si="0"/>
        <v>54.9375</v>
      </c>
    </row>
    <row r="10" spans="1:10" s="25" customFormat="1" ht="30" customHeight="1" x14ac:dyDescent="0.25">
      <c r="A10" s="631" t="s">
        <v>330</v>
      </c>
      <c r="B10" s="629" t="s">
        <v>346</v>
      </c>
      <c r="C10" s="102">
        <v>36526</v>
      </c>
      <c r="D10" s="619" t="s">
        <v>22</v>
      </c>
      <c r="E10" s="119">
        <v>17</v>
      </c>
      <c r="F10" s="73">
        <v>9</v>
      </c>
      <c r="G10" s="632">
        <v>9</v>
      </c>
      <c r="H10" s="658">
        <v>776</v>
      </c>
      <c r="I10" s="666">
        <v>8</v>
      </c>
      <c r="J10" s="670">
        <f t="shared" si="0"/>
        <v>97</v>
      </c>
    </row>
    <row r="11" spans="1:10" s="25" customFormat="1" ht="30" customHeight="1" x14ac:dyDescent="0.25">
      <c r="A11" s="636" t="s">
        <v>72</v>
      </c>
      <c r="B11" s="612" t="s">
        <v>41</v>
      </c>
      <c r="C11" s="102">
        <v>39319</v>
      </c>
      <c r="D11" s="619" t="s">
        <v>22</v>
      </c>
      <c r="E11" s="119">
        <v>14</v>
      </c>
      <c r="F11" s="73">
        <v>13</v>
      </c>
      <c r="G11" s="632">
        <v>13</v>
      </c>
      <c r="H11" s="658">
        <v>562</v>
      </c>
      <c r="I11" s="666">
        <v>17</v>
      </c>
      <c r="J11" s="670">
        <f t="shared" si="0"/>
        <v>33.058823529411768</v>
      </c>
    </row>
    <row r="12" spans="1:10" s="25" customFormat="1" ht="30" customHeight="1" x14ac:dyDescent="0.25">
      <c r="A12" s="631" t="s">
        <v>175</v>
      </c>
      <c r="B12" s="629" t="s">
        <v>176</v>
      </c>
      <c r="C12" s="102">
        <v>37231</v>
      </c>
      <c r="D12" s="619" t="s">
        <v>22</v>
      </c>
      <c r="E12" s="119">
        <v>14</v>
      </c>
      <c r="F12" s="73">
        <v>6</v>
      </c>
      <c r="G12" s="632">
        <v>8</v>
      </c>
      <c r="H12" s="658">
        <v>456</v>
      </c>
      <c r="I12" s="666">
        <v>5</v>
      </c>
      <c r="J12" s="670">
        <f t="shared" si="0"/>
        <v>91.2</v>
      </c>
    </row>
    <row r="13" spans="1:10" s="25" customFormat="1" ht="30" customHeight="1" x14ac:dyDescent="0.25">
      <c r="A13" s="635" t="s">
        <v>148</v>
      </c>
      <c r="B13" s="629" t="s">
        <v>149</v>
      </c>
      <c r="C13" s="102">
        <v>38584</v>
      </c>
      <c r="D13" s="620" t="s">
        <v>22</v>
      </c>
      <c r="E13" s="119">
        <v>22</v>
      </c>
      <c r="F13" s="73">
        <v>5</v>
      </c>
      <c r="G13" s="632">
        <v>7</v>
      </c>
      <c r="H13" s="658">
        <v>344</v>
      </c>
      <c r="I13" s="666">
        <v>9</v>
      </c>
      <c r="J13" s="670">
        <f t="shared" si="0"/>
        <v>38.222222222222221</v>
      </c>
    </row>
    <row r="14" spans="1:10" s="25" customFormat="1" ht="30" customHeight="1" x14ac:dyDescent="0.25">
      <c r="A14" s="631" t="s">
        <v>196</v>
      </c>
      <c r="B14" s="629" t="s">
        <v>197</v>
      </c>
      <c r="C14" s="102">
        <v>37008</v>
      </c>
      <c r="D14" s="620" t="s">
        <v>22</v>
      </c>
      <c r="E14" s="119">
        <v>9</v>
      </c>
      <c r="F14" s="73">
        <v>4</v>
      </c>
      <c r="G14" s="632">
        <v>5</v>
      </c>
      <c r="H14" s="658">
        <v>330</v>
      </c>
      <c r="I14" s="666">
        <v>2</v>
      </c>
      <c r="J14" s="670">
        <f t="shared" si="0"/>
        <v>165</v>
      </c>
    </row>
    <row r="15" spans="1:10" s="25" customFormat="1" ht="30" customHeight="1" x14ac:dyDescent="0.25">
      <c r="A15" s="631" t="s">
        <v>342</v>
      </c>
      <c r="B15" s="629" t="s">
        <v>358</v>
      </c>
      <c r="C15" s="102">
        <v>36258</v>
      </c>
      <c r="D15" s="619" t="s">
        <v>22</v>
      </c>
      <c r="E15" s="119">
        <v>10</v>
      </c>
      <c r="F15" s="73">
        <v>3</v>
      </c>
      <c r="G15" s="632">
        <v>3</v>
      </c>
      <c r="H15" s="658">
        <v>270</v>
      </c>
      <c r="I15" s="666">
        <v>2</v>
      </c>
      <c r="J15" s="670">
        <f t="shared" si="0"/>
        <v>135</v>
      </c>
    </row>
    <row r="16" spans="1:10" s="25" customFormat="1" ht="30" customHeight="1" x14ac:dyDescent="0.25">
      <c r="A16" s="635" t="s">
        <v>146</v>
      </c>
      <c r="B16" s="629" t="s">
        <v>147</v>
      </c>
      <c r="C16" s="102">
        <v>38552</v>
      </c>
      <c r="D16" s="619" t="s">
        <v>22</v>
      </c>
      <c r="E16" s="119">
        <v>9</v>
      </c>
      <c r="F16" s="73">
        <v>4</v>
      </c>
      <c r="G16" s="632">
        <v>5</v>
      </c>
      <c r="H16" s="658">
        <v>267</v>
      </c>
      <c r="I16" s="666">
        <v>3</v>
      </c>
      <c r="J16" s="670">
        <f t="shared" si="0"/>
        <v>89</v>
      </c>
    </row>
    <row r="17" spans="1:10" s="25" customFormat="1" ht="30" customHeight="1" x14ac:dyDescent="0.25">
      <c r="A17" s="631" t="s">
        <v>294</v>
      </c>
      <c r="B17" s="629" t="s">
        <v>295</v>
      </c>
      <c r="C17" s="102">
        <v>37690</v>
      </c>
      <c r="D17" s="619" t="s">
        <v>22</v>
      </c>
      <c r="E17" s="119">
        <v>15</v>
      </c>
      <c r="F17" s="73">
        <v>4</v>
      </c>
      <c r="G17" s="632">
        <v>4</v>
      </c>
      <c r="H17" s="658">
        <v>246</v>
      </c>
      <c r="I17" s="666">
        <v>0</v>
      </c>
      <c r="J17" s="670">
        <v>246</v>
      </c>
    </row>
    <row r="18" spans="1:10" s="25" customFormat="1" ht="30" customHeight="1" x14ac:dyDescent="0.25">
      <c r="A18" s="635" t="s">
        <v>394</v>
      </c>
      <c r="B18" s="629" t="s">
        <v>395</v>
      </c>
      <c r="C18" s="102">
        <v>38612</v>
      </c>
      <c r="D18" s="620" t="s">
        <v>22</v>
      </c>
      <c r="E18" s="403">
        <v>11</v>
      </c>
      <c r="F18" s="84">
        <v>4</v>
      </c>
      <c r="G18" s="151">
        <v>5</v>
      </c>
      <c r="H18" s="657">
        <v>224</v>
      </c>
      <c r="I18" s="667">
        <v>1</v>
      </c>
      <c r="J18" s="670">
        <f>H18/I18</f>
        <v>224</v>
      </c>
    </row>
    <row r="19" spans="1:10" s="25" customFormat="1" ht="30" customHeight="1" x14ac:dyDescent="0.25">
      <c r="A19" s="634" t="s">
        <v>95</v>
      </c>
      <c r="B19" s="627" t="s">
        <v>96</v>
      </c>
      <c r="C19" s="102">
        <v>39699</v>
      </c>
      <c r="D19" s="619" t="s">
        <v>22</v>
      </c>
      <c r="E19" s="119">
        <v>14</v>
      </c>
      <c r="F19" s="73">
        <v>2</v>
      </c>
      <c r="G19" s="632">
        <v>8</v>
      </c>
      <c r="H19" s="658">
        <v>174</v>
      </c>
      <c r="I19" s="666">
        <v>5</v>
      </c>
      <c r="J19" s="670">
        <f>H19/I19</f>
        <v>34.799999999999997</v>
      </c>
    </row>
    <row r="20" spans="1:10" s="25" customFormat="1" ht="30" customHeight="1" thickBot="1" x14ac:dyDescent="0.3">
      <c r="A20" s="639" t="s">
        <v>228</v>
      </c>
      <c r="B20" s="640" t="s">
        <v>229</v>
      </c>
      <c r="C20" s="609">
        <v>36944</v>
      </c>
      <c r="D20" s="626" t="s">
        <v>22</v>
      </c>
      <c r="E20" s="120">
        <v>6</v>
      </c>
      <c r="F20" s="86">
        <v>2</v>
      </c>
      <c r="G20" s="641">
        <v>3</v>
      </c>
      <c r="H20" s="659">
        <v>164</v>
      </c>
      <c r="I20" s="668">
        <v>5</v>
      </c>
      <c r="J20" s="671">
        <f>H20/I20</f>
        <v>32.799999999999997</v>
      </c>
    </row>
  </sheetData>
  <sortState ref="A7:J20">
    <sortCondition descending="1" ref="H5:H19"/>
  </sortState>
  <mergeCells count="11">
    <mergeCell ref="I3:I5"/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85"/>
  <sheetViews>
    <sheetView zoomScale="70" zoomScaleNormal="70" workbookViewId="0">
      <selection activeCell="F6" sqref="F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5" width="8.7109375" style="5" customWidth="1"/>
    <col min="6" max="16384" width="9.140625" style="1"/>
  </cols>
  <sheetData>
    <row r="1" spans="1:5" ht="36" x14ac:dyDescent="0.55000000000000004">
      <c r="A1" s="842" t="s">
        <v>453</v>
      </c>
      <c r="B1" s="842"/>
      <c r="C1" s="842"/>
      <c r="D1" s="842"/>
      <c r="E1" s="842"/>
    </row>
    <row r="2" spans="1:5" ht="36.75" thickBot="1" x14ac:dyDescent="0.6">
      <c r="A2" s="842" t="s">
        <v>458</v>
      </c>
      <c r="B2" s="842"/>
      <c r="C2" s="842"/>
      <c r="D2" s="842"/>
      <c r="E2" s="842"/>
    </row>
    <row r="3" spans="1:5" ht="21.75" customHeight="1" x14ac:dyDescent="0.2">
      <c r="A3" s="870" t="s">
        <v>18</v>
      </c>
      <c r="B3" s="871"/>
      <c r="C3" s="849" t="s">
        <v>17</v>
      </c>
      <c r="D3" s="852" t="s">
        <v>16</v>
      </c>
      <c r="E3" s="876" t="s">
        <v>11</v>
      </c>
    </row>
    <row r="4" spans="1:5" s="11" customFormat="1" ht="154.5" customHeight="1" x14ac:dyDescent="0.25">
      <c r="A4" s="872"/>
      <c r="B4" s="873"/>
      <c r="C4" s="850"/>
      <c r="D4" s="853"/>
      <c r="E4" s="877"/>
    </row>
    <row r="5" spans="1:5" s="10" customFormat="1" ht="18.75" customHeight="1" thickBot="1" x14ac:dyDescent="0.3">
      <c r="A5" s="874"/>
      <c r="B5" s="875"/>
      <c r="C5" s="851"/>
      <c r="D5" s="854"/>
      <c r="E5" s="878"/>
    </row>
    <row r="6" spans="1:5" s="25" customFormat="1" ht="30" customHeight="1" x14ac:dyDescent="0.25">
      <c r="A6" s="651" t="s">
        <v>334</v>
      </c>
      <c r="B6" s="652" t="s">
        <v>233</v>
      </c>
      <c r="C6" s="581">
        <v>36696</v>
      </c>
      <c r="D6" s="618" t="s">
        <v>20</v>
      </c>
      <c r="E6" s="674">
        <v>43</v>
      </c>
    </row>
    <row r="7" spans="1:5" s="25" customFormat="1" ht="30" customHeight="1" x14ac:dyDescent="0.25">
      <c r="A7" s="631" t="s">
        <v>227</v>
      </c>
      <c r="B7" s="629" t="s">
        <v>187</v>
      </c>
      <c r="C7" s="102">
        <v>37785</v>
      </c>
      <c r="D7" s="619" t="s">
        <v>21</v>
      </c>
      <c r="E7" s="672">
        <v>28</v>
      </c>
    </row>
    <row r="8" spans="1:5" s="25" customFormat="1" ht="30" customHeight="1" x14ac:dyDescent="0.25">
      <c r="A8" s="631" t="s">
        <v>214</v>
      </c>
      <c r="B8" s="629" t="s">
        <v>215</v>
      </c>
      <c r="C8" s="102">
        <v>37669</v>
      </c>
      <c r="D8" s="619" t="s">
        <v>21</v>
      </c>
      <c r="E8" s="672">
        <v>25</v>
      </c>
    </row>
    <row r="9" spans="1:5" s="25" customFormat="1" ht="30" customHeight="1" x14ac:dyDescent="0.25">
      <c r="A9" s="631" t="s">
        <v>138</v>
      </c>
      <c r="B9" s="629" t="s">
        <v>139</v>
      </c>
      <c r="C9" s="102">
        <v>38322</v>
      </c>
      <c r="D9" s="619" t="s">
        <v>20</v>
      </c>
      <c r="E9" s="672">
        <v>17</v>
      </c>
    </row>
    <row r="10" spans="1:5" s="25" customFormat="1" ht="30" customHeight="1" x14ac:dyDescent="0.25">
      <c r="A10" s="631" t="s">
        <v>118</v>
      </c>
      <c r="B10" s="629" t="s">
        <v>41</v>
      </c>
      <c r="C10" s="102">
        <v>38055</v>
      </c>
      <c r="D10" s="619" t="s">
        <v>21</v>
      </c>
      <c r="E10" s="672">
        <v>15</v>
      </c>
    </row>
    <row r="11" spans="1:5" s="25" customFormat="1" ht="30" customHeight="1" x14ac:dyDescent="0.25">
      <c r="A11" s="631" t="s">
        <v>192</v>
      </c>
      <c r="B11" s="629" t="s">
        <v>193</v>
      </c>
      <c r="C11" s="102">
        <v>37348</v>
      </c>
      <c r="D11" s="619" t="s">
        <v>21</v>
      </c>
      <c r="E11" s="672">
        <v>13</v>
      </c>
    </row>
    <row r="12" spans="1:5" s="25" customFormat="1" ht="30" customHeight="1" x14ac:dyDescent="0.25">
      <c r="A12" s="631" t="s">
        <v>335</v>
      </c>
      <c r="B12" s="629" t="s">
        <v>5</v>
      </c>
      <c r="C12" s="102">
        <v>36556</v>
      </c>
      <c r="D12" s="619" t="s">
        <v>21</v>
      </c>
      <c r="E12" s="672">
        <v>13</v>
      </c>
    </row>
    <row r="13" spans="1:5" s="24" customFormat="1" ht="30" customHeight="1" x14ac:dyDescent="0.35">
      <c r="A13" s="631" t="s">
        <v>232</v>
      </c>
      <c r="B13" s="629" t="s">
        <v>233</v>
      </c>
      <c r="C13" s="102">
        <v>37698</v>
      </c>
      <c r="D13" s="619" t="s">
        <v>396</v>
      </c>
      <c r="E13" s="672">
        <v>10</v>
      </c>
    </row>
    <row r="14" spans="1:5" s="25" customFormat="1" ht="30" customHeight="1" x14ac:dyDescent="0.25">
      <c r="A14" s="631" t="s">
        <v>340</v>
      </c>
      <c r="B14" s="629" t="s">
        <v>356</v>
      </c>
      <c r="C14" s="102">
        <v>36481</v>
      </c>
      <c r="D14" s="619" t="s">
        <v>21</v>
      </c>
      <c r="E14" s="672">
        <v>8</v>
      </c>
    </row>
    <row r="15" spans="1:5" s="25" customFormat="1" ht="30" customHeight="1" x14ac:dyDescent="0.25">
      <c r="A15" s="631" t="s">
        <v>209</v>
      </c>
      <c r="B15" s="629" t="s">
        <v>210</v>
      </c>
      <c r="C15" s="102">
        <v>37761</v>
      </c>
      <c r="D15" s="619" t="s">
        <v>19</v>
      </c>
      <c r="E15" s="672">
        <v>7</v>
      </c>
    </row>
    <row r="16" spans="1:5" s="25" customFormat="1" ht="30" customHeight="1" x14ac:dyDescent="0.25">
      <c r="A16" s="631" t="s">
        <v>70</v>
      </c>
      <c r="B16" s="629" t="s">
        <v>71</v>
      </c>
      <c r="C16" s="102">
        <v>38963</v>
      </c>
      <c r="D16" s="621" t="s">
        <v>21</v>
      </c>
      <c r="E16" s="672">
        <v>6</v>
      </c>
    </row>
    <row r="17" spans="1:5" s="25" customFormat="1" ht="30" customHeight="1" x14ac:dyDescent="0.25">
      <c r="A17" s="631" t="s">
        <v>242</v>
      </c>
      <c r="B17" s="629" t="s">
        <v>243</v>
      </c>
      <c r="C17" s="102">
        <v>37622</v>
      </c>
      <c r="D17" s="619" t="s">
        <v>396</v>
      </c>
      <c r="E17" s="672">
        <v>6</v>
      </c>
    </row>
    <row r="18" spans="1:5" s="25" customFormat="1" ht="30" customHeight="1" x14ac:dyDescent="0.25">
      <c r="A18" s="631" t="s">
        <v>121</v>
      </c>
      <c r="B18" s="629" t="s">
        <v>122</v>
      </c>
      <c r="C18" s="102">
        <v>38109</v>
      </c>
      <c r="D18" s="619" t="s">
        <v>20</v>
      </c>
      <c r="E18" s="672">
        <v>6</v>
      </c>
    </row>
    <row r="19" spans="1:5" s="25" customFormat="1" ht="30" customHeight="1" x14ac:dyDescent="0.25">
      <c r="A19" s="631" t="s">
        <v>134</v>
      </c>
      <c r="B19" s="629" t="s">
        <v>135</v>
      </c>
      <c r="C19" s="102">
        <v>38293</v>
      </c>
      <c r="D19" s="619" t="s">
        <v>21</v>
      </c>
      <c r="E19" s="672">
        <v>6</v>
      </c>
    </row>
    <row r="20" spans="1:5" s="25" customFormat="1" ht="30" customHeight="1" x14ac:dyDescent="0.25">
      <c r="A20" s="631" t="s">
        <v>220</v>
      </c>
      <c r="B20" s="629" t="s">
        <v>39</v>
      </c>
      <c r="C20" s="102">
        <v>37466</v>
      </c>
      <c r="D20" s="619" t="s">
        <v>20</v>
      </c>
      <c r="E20" s="672">
        <v>6</v>
      </c>
    </row>
    <row r="21" spans="1:5" s="25" customFormat="1" ht="30" customHeight="1" x14ac:dyDescent="0.25">
      <c r="A21" s="631" t="s">
        <v>336</v>
      </c>
      <c r="B21" s="629" t="s">
        <v>352</v>
      </c>
      <c r="C21" s="102">
        <v>36709</v>
      </c>
      <c r="D21" s="619" t="s">
        <v>20</v>
      </c>
      <c r="E21" s="672">
        <v>5</v>
      </c>
    </row>
    <row r="22" spans="1:5" s="25" customFormat="1" ht="30" customHeight="1" x14ac:dyDescent="0.25">
      <c r="A22" s="631" t="s">
        <v>345</v>
      </c>
      <c r="B22" s="629" t="s">
        <v>361</v>
      </c>
      <c r="C22" s="102">
        <v>36729</v>
      </c>
      <c r="D22" s="619" t="s">
        <v>19</v>
      </c>
      <c r="E22" s="672">
        <v>5</v>
      </c>
    </row>
    <row r="23" spans="1:5" s="25" customFormat="1" ht="30" customHeight="1" x14ac:dyDescent="0.25">
      <c r="A23" s="631" t="s">
        <v>194</v>
      </c>
      <c r="B23" s="629" t="s">
        <v>195</v>
      </c>
      <c r="C23" s="102">
        <v>37087</v>
      </c>
      <c r="D23" s="619" t="s">
        <v>20</v>
      </c>
      <c r="E23" s="672">
        <v>5</v>
      </c>
    </row>
    <row r="24" spans="1:5" s="25" customFormat="1" ht="30" customHeight="1" x14ac:dyDescent="0.25">
      <c r="A24" s="631" t="s">
        <v>203</v>
      </c>
      <c r="B24" s="629" t="s">
        <v>212</v>
      </c>
      <c r="C24" s="102">
        <v>36543</v>
      </c>
      <c r="D24" s="619" t="s">
        <v>19</v>
      </c>
      <c r="E24" s="672">
        <v>5</v>
      </c>
    </row>
    <row r="25" spans="1:5" s="25" customFormat="1" ht="30" customHeight="1" x14ac:dyDescent="0.25">
      <c r="A25" s="631" t="s">
        <v>4</v>
      </c>
      <c r="B25" s="629" t="s">
        <v>351</v>
      </c>
      <c r="C25" s="102">
        <v>36392</v>
      </c>
      <c r="D25" s="619" t="s">
        <v>20</v>
      </c>
      <c r="E25" s="672">
        <v>5</v>
      </c>
    </row>
    <row r="26" spans="1:5" s="25" customFormat="1" ht="30" customHeight="1" x14ac:dyDescent="0.25">
      <c r="A26" s="631" t="s">
        <v>29</v>
      </c>
      <c r="B26" s="629" t="s">
        <v>30</v>
      </c>
      <c r="C26" s="102">
        <v>38776</v>
      </c>
      <c r="D26" s="621" t="s">
        <v>20</v>
      </c>
      <c r="E26" s="672">
        <v>4</v>
      </c>
    </row>
    <row r="27" spans="1:5" s="25" customFormat="1" ht="30" customHeight="1" x14ac:dyDescent="0.25">
      <c r="A27" s="631" t="s">
        <v>119</v>
      </c>
      <c r="B27" s="629" t="s">
        <v>187</v>
      </c>
      <c r="C27" s="102">
        <v>37118</v>
      </c>
      <c r="D27" s="619" t="s">
        <v>20</v>
      </c>
      <c r="E27" s="672">
        <v>4</v>
      </c>
    </row>
    <row r="28" spans="1:5" s="25" customFormat="1" ht="30" customHeight="1" x14ac:dyDescent="0.25">
      <c r="A28" s="631" t="s">
        <v>190</v>
      </c>
      <c r="B28" s="629" t="s">
        <v>191</v>
      </c>
      <c r="C28" s="102">
        <v>37402</v>
      </c>
      <c r="D28" s="619" t="s">
        <v>19</v>
      </c>
      <c r="E28" s="672">
        <v>4</v>
      </c>
    </row>
    <row r="29" spans="1:5" s="25" customFormat="1" ht="30" customHeight="1" x14ac:dyDescent="0.25">
      <c r="A29" s="631" t="s">
        <v>26</v>
      </c>
      <c r="B29" s="629" t="s">
        <v>27</v>
      </c>
      <c r="C29" s="102">
        <v>38832</v>
      </c>
      <c r="D29" s="622" t="s">
        <v>19</v>
      </c>
      <c r="E29" s="672">
        <v>4</v>
      </c>
    </row>
    <row r="30" spans="1:5" s="25" customFormat="1" ht="30" customHeight="1" x14ac:dyDescent="0.25">
      <c r="A30" s="635" t="s">
        <v>150</v>
      </c>
      <c r="B30" s="629" t="s">
        <v>151</v>
      </c>
      <c r="C30" s="102">
        <v>38636</v>
      </c>
      <c r="D30" s="620" t="s">
        <v>21</v>
      </c>
      <c r="E30" s="672">
        <v>4</v>
      </c>
    </row>
    <row r="31" spans="1:5" s="25" customFormat="1" ht="30" customHeight="1" x14ac:dyDescent="0.25">
      <c r="A31" s="633" t="s">
        <v>423</v>
      </c>
      <c r="B31" s="241" t="s">
        <v>424</v>
      </c>
      <c r="C31" s="102">
        <v>39404</v>
      </c>
      <c r="D31" s="619" t="s">
        <v>19</v>
      </c>
      <c r="E31" s="672">
        <v>3</v>
      </c>
    </row>
    <row r="32" spans="1:5" s="25" customFormat="1" ht="30" customHeight="1" x14ac:dyDescent="0.25">
      <c r="A32" s="633" t="s">
        <v>65</v>
      </c>
      <c r="B32" s="241" t="s">
        <v>66</v>
      </c>
      <c r="C32" s="102">
        <v>39220</v>
      </c>
      <c r="D32" s="619" t="s">
        <v>19</v>
      </c>
      <c r="E32" s="672">
        <v>3</v>
      </c>
    </row>
    <row r="33" spans="1:5" s="25" customFormat="1" ht="30" customHeight="1" x14ac:dyDescent="0.25">
      <c r="A33" s="633" t="s">
        <v>431</v>
      </c>
      <c r="B33" s="241" t="s">
        <v>430</v>
      </c>
      <c r="C33" s="102">
        <v>39579</v>
      </c>
      <c r="D33" s="619" t="s">
        <v>20</v>
      </c>
      <c r="E33" s="672">
        <v>3</v>
      </c>
    </row>
    <row r="34" spans="1:5" s="25" customFormat="1" ht="30" customHeight="1" x14ac:dyDescent="0.25">
      <c r="A34" s="631" t="s">
        <v>337</v>
      </c>
      <c r="B34" s="629" t="s">
        <v>353</v>
      </c>
      <c r="C34" s="102">
        <v>36563</v>
      </c>
      <c r="D34" s="619" t="s">
        <v>19</v>
      </c>
      <c r="E34" s="672">
        <v>3</v>
      </c>
    </row>
    <row r="35" spans="1:5" s="25" customFormat="1" ht="30" customHeight="1" x14ac:dyDescent="0.25">
      <c r="A35" s="631" t="s">
        <v>291</v>
      </c>
      <c r="B35" s="629" t="s">
        <v>292</v>
      </c>
      <c r="C35" s="102">
        <v>37665</v>
      </c>
      <c r="D35" s="619" t="s">
        <v>396</v>
      </c>
      <c r="E35" s="672">
        <v>3</v>
      </c>
    </row>
    <row r="36" spans="1:5" s="25" customFormat="1" ht="30" customHeight="1" x14ac:dyDescent="0.25">
      <c r="A36" s="631" t="s">
        <v>288</v>
      </c>
      <c r="B36" s="629" t="s">
        <v>24</v>
      </c>
      <c r="C36" s="102">
        <v>37718</v>
      </c>
      <c r="D36" s="619" t="s">
        <v>21</v>
      </c>
      <c r="E36" s="672">
        <v>3</v>
      </c>
    </row>
    <row r="37" spans="1:5" s="25" customFormat="1" ht="30" customHeight="1" x14ac:dyDescent="0.25">
      <c r="A37" s="631" t="s">
        <v>152</v>
      </c>
      <c r="B37" s="629" t="s">
        <v>120</v>
      </c>
      <c r="C37" s="102">
        <v>38652</v>
      </c>
      <c r="D37" s="619" t="s">
        <v>20</v>
      </c>
      <c r="E37" s="672">
        <v>3</v>
      </c>
    </row>
    <row r="38" spans="1:5" s="25" customFormat="1" ht="30" customHeight="1" x14ac:dyDescent="0.25">
      <c r="A38" s="633" t="s">
        <v>94</v>
      </c>
      <c r="B38" s="241" t="s">
        <v>79</v>
      </c>
      <c r="C38" s="102">
        <v>39276</v>
      </c>
      <c r="D38" s="619" t="s">
        <v>20</v>
      </c>
      <c r="E38" s="672">
        <v>3</v>
      </c>
    </row>
    <row r="39" spans="1:5" s="25" customFormat="1" ht="30" customHeight="1" x14ac:dyDescent="0.25">
      <c r="A39" s="631" t="s">
        <v>188</v>
      </c>
      <c r="B39" s="629" t="s">
        <v>189</v>
      </c>
      <c r="C39" s="102">
        <v>37126</v>
      </c>
      <c r="D39" s="619" t="s">
        <v>20</v>
      </c>
      <c r="E39" s="672">
        <v>3</v>
      </c>
    </row>
    <row r="40" spans="1:5" s="24" customFormat="1" ht="30" customHeight="1" x14ac:dyDescent="0.35">
      <c r="A40" s="635" t="s">
        <v>64</v>
      </c>
      <c r="B40" s="629" t="s">
        <v>28</v>
      </c>
      <c r="C40" s="102">
        <v>39031</v>
      </c>
      <c r="D40" s="619" t="s">
        <v>19</v>
      </c>
      <c r="E40" s="672">
        <v>3</v>
      </c>
    </row>
    <row r="41" spans="1:5" s="25" customFormat="1" ht="30" customHeight="1" x14ac:dyDescent="0.25">
      <c r="A41" s="631" t="s">
        <v>125</v>
      </c>
      <c r="B41" s="629" t="s">
        <v>126</v>
      </c>
      <c r="C41" s="102">
        <v>38230</v>
      </c>
      <c r="D41" s="619" t="s">
        <v>20</v>
      </c>
      <c r="E41" s="672">
        <v>3</v>
      </c>
    </row>
    <row r="42" spans="1:5" s="25" customFormat="1" ht="30" customHeight="1" x14ac:dyDescent="0.25">
      <c r="A42" s="631" t="s">
        <v>123</v>
      </c>
      <c r="B42" s="629" t="s">
        <v>124</v>
      </c>
      <c r="C42" s="102">
        <v>38164</v>
      </c>
      <c r="D42" s="619" t="s">
        <v>20</v>
      </c>
      <c r="E42" s="672">
        <v>3</v>
      </c>
    </row>
    <row r="43" spans="1:5" s="25" customFormat="1" ht="30" customHeight="1" x14ac:dyDescent="0.25">
      <c r="A43" s="631" t="s">
        <v>211</v>
      </c>
      <c r="B43" s="629" t="s">
        <v>212</v>
      </c>
      <c r="C43" s="102">
        <v>37270</v>
      </c>
      <c r="D43" s="619" t="s">
        <v>20</v>
      </c>
      <c r="E43" s="672">
        <v>3</v>
      </c>
    </row>
    <row r="44" spans="1:5" s="25" customFormat="1" ht="30" customHeight="1" x14ac:dyDescent="0.25">
      <c r="A44" s="631" t="s">
        <v>333</v>
      </c>
      <c r="B44" s="629" t="s">
        <v>349</v>
      </c>
      <c r="C44" s="102">
        <v>36571</v>
      </c>
      <c r="D44" s="619" t="s">
        <v>20</v>
      </c>
      <c r="E44" s="672">
        <v>3</v>
      </c>
    </row>
    <row r="45" spans="1:5" s="25" customFormat="1" ht="30" customHeight="1" x14ac:dyDescent="0.25">
      <c r="A45" s="631" t="s">
        <v>31</v>
      </c>
      <c r="B45" s="629" t="s">
        <v>32</v>
      </c>
      <c r="C45" s="102">
        <v>38910</v>
      </c>
      <c r="D45" s="619" t="s">
        <v>20</v>
      </c>
      <c r="E45" s="672">
        <v>3</v>
      </c>
    </row>
    <row r="46" spans="1:5" s="25" customFormat="1" ht="30" customHeight="1" x14ac:dyDescent="0.25">
      <c r="A46" s="638" t="s">
        <v>88</v>
      </c>
      <c r="B46" s="629" t="s">
        <v>23</v>
      </c>
      <c r="C46" s="102">
        <v>38862</v>
      </c>
      <c r="D46" s="622" t="s">
        <v>20</v>
      </c>
      <c r="E46" s="672">
        <v>3</v>
      </c>
    </row>
    <row r="47" spans="1:5" s="25" customFormat="1" ht="30" customHeight="1" x14ac:dyDescent="0.25">
      <c r="A47" s="631" t="s">
        <v>205</v>
      </c>
      <c r="B47" s="629" t="s">
        <v>206</v>
      </c>
      <c r="C47" s="102">
        <v>37492</v>
      </c>
      <c r="D47" s="619" t="s">
        <v>19</v>
      </c>
      <c r="E47" s="672">
        <v>3</v>
      </c>
    </row>
    <row r="48" spans="1:5" s="25" customFormat="1" ht="30" customHeight="1" x14ac:dyDescent="0.25">
      <c r="A48" s="633" t="s">
        <v>429</v>
      </c>
      <c r="B48" s="241" t="s">
        <v>430</v>
      </c>
      <c r="C48" s="102">
        <v>39579</v>
      </c>
      <c r="D48" s="619" t="s">
        <v>20</v>
      </c>
      <c r="E48" s="672">
        <v>3</v>
      </c>
    </row>
    <row r="49" spans="1:5" s="25" customFormat="1" ht="30" customHeight="1" x14ac:dyDescent="0.25">
      <c r="A49" s="635" t="s">
        <v>406</v>
      </c>
      <c r="B49" s="629" t="s">
        <v>407</v>
      </c>
      <c r="C49" s="102">
        <v>38507</v>
      </c>
      <c r="D49" s="620" t="s">
        <v>20</v>
      </c>
      <c r="E49" s="672">
        <v>3</v>
      </c>
    </row>
    <row r="50" spans="1:5" s="25" customFormat="1" ht="30" customHeight="1" x14ac:dyDescent="0.25">
      <c r="A50" s="633" t="s">
        <v>421</v>
      </c>
      <c r="B50" s="241" t="s">
        <v>422</v>
      </c>
      <c r="C50" s="102">
        <v>39084</v>
      </c>
      <c r="D50" s="619" t="s">
        <v>20</v>
      </c>
      <c r="E50" s="672">
        <v>2</v>
      </c>
    </row>
    <row r="51" spans="1:5" s="25" customFormat="1" ht="30" customHeight="1" x14ac:dyDescent="0.25">
      <c r="A51" s="631" t="s">
        <v>129</v>
      </c>
      <c r="B51" s="629" t="s">
        <v>130</v>
      </c>
      <c r="C51" s="102">
        <v>38260</v>
      </c>
      <c r="D51" s="619" t="s">
        <v>20</v>
      </c>
      <c r="E51" s="672">
        <v>2</v>
      </c>
    </row>
    <row r="52" spans="1:5" s="25" customFormat="1" ht="30" customHeight="1" x14ac:dyDescent="0.25">
      <c r="A52" s="633" t="s">
        <v>97</v>
      </c>
      <c r="B52" s="241" t="s">
        <v>98</v>
      </c>
      <c r="C52" s="102">
        <v>39708</v>
      </c>
      <c r="D52" s="619" t="s">
        <v>20</v>
      </c>
      <c r="E52" s="672">
        <v>2</v>
      </c>
    </row>
    <row r="53" spans="1:5" s="25" customFormat="1" ht="30" customHeight="1" x14ac:dyDescent="0.25">
      <c r="A53" s="631" t="s">
        <v>237</v>
      </c>
      <c r="B53" s="629" t="s">
        <v>68</v>
      </c>
      <c r="C53" s="102">
        <v>37318</v>
      </c>
      <c r="D53" s="619" t="s">
        <v>21</v>
      </c>
      <c r="E53" s="672">
        <v>2</v>
      </c>
    </row>
    <row r="54" spans="1:5" s="25" customFormat="1" ht="30" customHeight="1" x14ac:dyDescent="0.25">
      <c r="A54" s="631" t="s">
        <v>31</v>
      </c>
      <c r="B54" s="629" t="s">
        <v>33</v>
      </c>
      <c r="C54" s="102">
        <v>38968</v>
      </c>
      <c r="D54" s="622" t="s">
        <v>20</v>
      </c>
      <c r="E54" s="672">
        <v>2</v>
      </c>
    </row>
    <row r="55" spans="1:5" s="25" customFormat="1" ht="30" customHeight="1" x14ac:dyDescent="0.25">
      <c r="A55" s="638" t="s">
        <v>86</v>
      </c>
      <c r="B55" s="629" t="s">
        <v>87</v>
      </c>
      <c r="C55" s="102">
        <v>38850</v>
      </c>
      <c r="D55" s="622" t="s">
        <v>21</v>
      </c>
      <c r="E55" s="672">
        <v>2</v>
      </c>
    </row>
    <row r="56" spans="1:5" s="25" customFormat="1" ht="30" customHeight="1" x14ac:dyDescent="0.25">
      <c r="A56" s="631" t="s">
        <v>5</v>
      </c>
      <c r="B56" s="629" t="s">
        <v>24</v>
      </c>
      <c r="C56" s="102">
        <v>39004</v>
      </c>
      <c r="D56" s="622" t="s">
        <v>20</v>
      </c>
      <c r="E56" s="672">
        <v>2</v>
      </c>
    </row>
    <row r="57" spans="1:5" ht="30" customHeight="1" x14ac:dyDescent="0.2">
      <c r="A57" s="633" t="s">
        <v>249</v>
      </c>
      <c r="B57" s="241" t="s">
        <v>250</v>
      </c>
      <c r="C57" s="613">
        <v>38056</v>
      </c>
      <c r="D57" s="619" t="s">
        <v>21</v>
      </c>
      <c r="E57" s="672">
        <v>2</v>
      </c>
    </row>
    <row r="58" spans="1:5" ht="30" customHeight="1" x14ac:dyDescent="0.2">
      <c r="A58" s="635" t="s">
        <v>140</v>
      </c>
      <c r="B58" s="629" t="s">
        <v>141</v>
      </c>
      <c r="C58" s="102">
        <v>38422</v>
      </c>
      <c r="D58" s="619" t="s">
        <v>20</v>
      </c>
      <c r="E58" s="672">
        <v>2</v>
      </c>
    </row>
    <row r="59" spans="1:5" ht="30" customHeight="1" x14ac:dyDescent="0.2">
      <c r="A59" s="631" t="s">
        <v>201</v>
      </c>
      <c r="B59" s="629" t="s">
        <v>350</v>
      </c>
      <c r="C59" s="102">
        <v>36723</v>
      </c>
      <c r="D59" s="619" t="s">
        <v>20</v>
      </c>
      <c r="E59" s="672">
        <v>2</v>
      </c>
    </row>
    <row r="60" spans="1:5" ht="30" customHeight="1" x14ac:dyDescent="0.2">
      <c r="A60" s="634" t="s">
        <v>4</v>
      </c>
      <c r="B60" s="628" t="s">
        <v>68</v>
      </c>
      <c r="C60" s="102">
        <v>39354</v>
      </c>
      <c r="D60" s="619" t="s">
        <v>21</v>
      </c>
      <c r="E60" s="672">
        <v>2</v>
      </c>
    </row>
    <row r="61" spans="1:5" ht="30" customHeight="1" x14ac:dyDescent="0.2">
      <c r="A61" s="631" t="s">
        <v>379</v>
      </c>
      <c r="B61" s="629" t="s">
        <v>380</v>
      </c>
      <c r="C61" s="102">
        <v>36091</v>
      </c>
      <c r="D61" s="619" t="s">
        <v>20</v>
      </c>
      <c r="E61" s="672">
        <v>1</v>
      </c>
    </row>
    <row r="62" spans="1:5" ht="30" customHeight="1" x14ac:dyDescent="0.2">
      <c r="A62" s="631" t="s">
        <v>179</v>
      </c>
      <c r="B62" s="629" t="s">
        <v>180</v>
      </c>
      <c r="C62" s="102">
        <v>36976</v>
      </c>
      <c r="D62" s="620" t="s">
        <v>19</v>
      </c>
      <c r="E62" s="672">
        <v>1</v>
      </c>
    </row>
    <row r="63" spans="1:5" ht="30" customHeight="1" x14ac:dyDescent="0.2">
      <c r="A63" s="631" t="s">
        <v>391</v>
      </c>
      <c r="B63" s="629" t="s">
        <v>352</v>
      </c>
      <c r="C63" s="102">
        <v>37724</v>
      </c>
      <c r="D63" s="619" t="s">
        <v>19</v>
      </c>
      <c r="E63" s="672">
        <v>1</v>
      </c>
    </row>
    <row r="64" spans="1:5" ht="30" customHeight="1" x14ac:dyDescent="0.2">
      <c r="A64" s="631" t="s">
        <v>331</v>
      </c>
      <c r="B64" s="629" t="s">
        <v>347</v>
      </c>
      <c r="C64" s="102">
        <v>36626</v>
      </c>
      <c r="D64" s="619" t="s">
        <v>20</v>
      </c>
      <c r="E64" s="672">
        <v>1</v>
      </c>
    </row>
    <row r="65" spans="1:5" ht="30" customHeight="1" x14ac:dyDescent="0.2">
      <c r="A65" s="633" t="s">
        <v>251</v>
      </c>
      <c r="B65" s="241" t="s">
        <v>252</v>
      </c>
      <c r="C65" s="613">
        <v>38052</v>
      </c>
      <c r="D65" s="619" t="s">
        <v>19</v>
      </c>
      <c r="E65" s="672">
        <v>1</v>
      </c>
    </row>
    <row r="66" spans="1:5" ht="30" customHeight="1" x14ac:dyDescent="0.2">
      <c r="A66" s="633" t="s">
        <v>73</v>
      </c>
      <c r="B66" s="241" t="s">
        <v>74</v>
      </c>
      <c r="C66" s="102">
        <v>39150</v>
      </c>
      <c r="D66" s="619" t="s">
        <v>21</v>
      </c>
      <c r="E66" s="672">
        <v>1</v>
      </c>
    </row>
    <row r="67" spans="1:5" ht="30" customHeight="1" x14ac:dyDescent="0.2">
      <c r="A67" s="631" t="s">
        <v>384</v>
      </c>
      <c r="B67" s="629" t="s">
        <v>23</v>
      </c>
      <c r="C67" s="102">
        <v>37622</v>
      </c>
      <c r="D67" s="619" t="s">
        <v>396</v>
      </c>
      <c r="E67" s="672">
        <v>1</v>
      </c>
    </row>
    <row r="68" spans="1:5" ht="30" customHeight="1" x14ac:dyDescent="0.2">
      <c r="A68" s="634" t="s">
        <v>426</v>
      </c>
      <c r="B68" s="627" t="s">
        <v>241</v>
      </c>
      <c r="C68" s="102">
        <v>39805</v>
      </c>
      <c r="D68" s="619" t="s">
        <v>20</v>
      </c>
      <c r="E68" s="672">
        <v>1</v>
      </c>
    </row>
    <row r="69" spans="1:5" ht="30" customHeight="1" x14ac:dyDescent="0.2">
      <c r="A69" s="635" t="s">
        <v>144</v>
      </c>
      <c r="B69" s="629" t="s">
        <v>145</v>
      </c>
      <c r="C69" s="102">
        <v>38491</v>
      </c>
      <c r="D69" s="619" t="s">
        <v>20</v>
      </c>
      <c r="E69" s="672">
        <v>1</v>
      </c>
    </row>
    <row r="70" spans="1:5" ht="30" customHeight="1" x14ac:dyDescent="0.2">
      <c r="A70" s="638" t="s">
        <v>84</v>
      </c>
      <c r="B70" s="629" t="s">
        <v>85</v>
      </c>
      <c r="C70" s="102">
        <v>38823</v>
      </c>
      <c r="D70" s="622" t="s">
        <v>20</v>
      </c>
      <c r="E70" s="672">
        <v>1</v>
      </c>
    </row>
    <row r="71" spans="1:5" ht="30" customHeight="1" x14ac:dyDescent="0.2">
      <c r="A71" s="631" t="s">
        <v>198</v>
      </c>
      <c r="B71" s="629" t="s">
        <v>113</v>
      </c>
      <c r="C71" s="102">
        <v>37083</v>
      </c>
      <c r="D71" s="619" t="s">
        <v>19</v>
      </c>
      <c r="E71" s="672">
        <v>1</v>
      </c>
    </row>
    <row r="72" spans="1:5" ht="30" customHeight="1" x14ac:dyDescent="0.2">
      <c r="A72" s="631" t="s">
        <v>181</v>
      </c>
      <c r="B72" s="629" t="s">
        <v>182</v>
      </c>
      <c r="C72" s="102">
        <v>37110</v>
      </c>
      <c r="D72" s="620" t="s">
        <v>19</v>
      </c>
      <c r="E72" s="672">
        <v>1</v>
      </c>
    </row>
    <row r="73" spans="1:5" ht="30" customHeight="1" x14ac:dyDescent="0.2">
      <c r="A73" s="631" t="s">
        <v>108</v>
      </c>
      <c r="B73" s="629" t="s">
        <v>109</v>
      </c>
      <c r="C73" s="102">
        <v>38000</v>
      </c>
      <c r="D73" s="619" t="s">
        <v>19</v>
      </c>
      <c r="E73" s="672">
        <v>1</v>
      </c>
    </row>
    <row r="74" spans="1:5" ht="30" customHeight="1" x14ac:dyDescent="0.2">
      <c r="A74" s="631" t="s">
        <v>338</v>
      </c>
      <c r="B74" s="629" t="s">
        <v>354</v>
      </c>
      <c r="C74" s="102">
        <v>36722</v>
      </c>
      <c r="D74" s="619" t="s">
        <v>21</v>
      </c>
      <c r="E74" s="672">
        <v>1</v>
      </c>
    </row>
    <row r="75" spans="1:5" ht="30" customHeight="1" x14ac:dyDescent="0.2">
      <c r="A75" s="633" t="s">
        <v>125</v>
      </c>
      <c r="B75" s="241" t="s">
        <v>425</v>
      </c>
      <c r="C75" s="102">
        <v>39448</v>
      </c>
      <c r="D75" s="619" t="s">
        <v>20</v>
      </c>
      <c r="E75" s="672">
        <v>1</v>
      </c>
    </row>
    <row r="76" spans="1:5" ht="30" customHeight="1" x14ac:dyDescent="0.2">
      <c r="A76" s="631" t="s">
        <v>116</v>
      </c>
      <c r="B76" s="629" t="s">
        <v>117</v>
      </c>
      <c r="C76" s="102">
        <v>38050</v>
      </c>
      <c r="D76" s="619" t="s">
        <v>19</v>
      </c>
      <c r="E76" s="672">
        <v>1</v>
      </c>
    </row>
    <row r="77" spans="1:5" ht="30" customHeight="1" x14ac:dyDescent="0.2">
      <c r="A77" s="631" t="s">
        <v>227</v>
      </c>
      <c r="B77" s="629" t="s">
        <v>285</v>
      </c>
      <c r="C77" s="102">
        <v>37496</v>
      </c>
      <c r="D77" s="619" t="s">
        <v>21</v>
      </c>
      <c r="E77" s="672">
        <v>1</v>
      </c>
    </row>
    <row r="78" spans="1:5" ht="30" customHeight="1" x14ac:dyDescent="0.2">
      <c r="A78" s="631" t="s">
        <v>218</v>
      </c>
      <c r="B78" s="629" t="s">
        <v>219</v>
      </c>
      <c r="C78" s="102">
        <v>37283</v>
      </c>
      <c r="D78" s="619" t="s">
        <v>20</v>
      </c>
      <c r="E78" s="672">
        <v>1</v>
      </c>
    </row>
    <row r="79" spans="1:5" ht="30" customHeight="1" x14ac:dyDescent="0.2">
      <c r="A79" s="631" t="s">
        <v>119</v>
      </c>
      <c r="B79" s="629" t="s">
        <v>120</v>
      </c>
      <c r="C79" s="102">
        <v>38070</v>
      </c>
      <c r="D79" s="619" t="s">
        <v>19</v>
      </c>
      <c r="E79" s="672">
        <v>1</v>
      </c>
    </row>
    <row r="80" spans="1:5" ht="30" customHeight="1" x14ac:dyDescent="0.2">
      <c r="A80" s="631" t="s">
        <v>410</v>
      </c>
      <c r="B80" s="629" t="s">
        <v>411</v>
      </c>
      <c r="C80" s="102">
        <v>38817</v>
      </c>
      <c r="D80" s="619" t="s">
        <v>20</v>
      </c>
      <c r="E80" s="672">
        <v>1</v>
      </c>
    </row>
    <row r="81" spans="1:5" ht="30" customHeight="1" x14ac:dyDescent="0.2">
      <c r="A81" s="631" t="s">
        <v>234</v>
      </c>
      <c r="B81" s="629" t="s">
        <v>235</v>
      </c>
      <c r="C81" s="102">
        <v>37462</v>
      </c>
      <c r="D81" s="619" t="s">
        <v>20</v>
      </c>
      <c r="E81" s="672">
        <v>1</v>
      </c>
    </row>
    <row r="82" spans="1:5" ht="30" customHeight="1" x14ac:dyDescent="0.2">
      <c r="A82" s="631" t="s">
        <v>221</v>
      </c>
      <c r="B82" s="629" t="s">
        <v>222</v>
      </c>
      <c r="C82" s="102">
        <v>37320</v>
      </c>
      <c r="D82" s="619" t="s">
        <v>19</v>
      </c>
      <c r="E82" s="672">
        <v>1</v>
      </c>
    </row>
    <row r="83" spans="1:5" ht="30" customHeight="1" x14ac:dyDescent="0.2">
      <c r="A83" s="637" t="s">
        <v>432</v>
      </c>
      <c r="B83" s="241" t="s">
        <v>433</v>
      </c>
      <c r="C83" s="102">
        <v>39673</v>
      </c>
      <c r="D83" s="619" t="s">
        <v>20</v>
      </c>
      <c r="E83" s="672">
        <v>1</v>
      </c>
    </row>
    <row r="84" spans="1:5" ht="30" customHeight="1" thickBot="1" x14ac:dyDescent="0.25">
      <c r="A84" s="639" t="s">
        <v>131</v>
      </c>
      <c r="B84" s="640" t="s">
        <v>133</v>
      </c>
      <c r="C84" s="609">
        <v>38260</v>
      </c>
      <c r="D84" s="623" t="s">
        <v>20</v>
      </c>
      <c r="E84" s="675">
        <v>1</v>
      </c>
    </row>
    <row r="85" spans="1:5" ht="30" customHeight="1" x14ac:dyDescent="0.35">
      <c r="E85" s="653">
        <f>SUM(E6:E84)</f>
        <v>357</v>
      </c>
    </row>
  </sheetData>
  <sortState ref="A5:E83">
    <sortCondition descending="1" ref="E5:E83"/>
  </sortState>
  <mergeCells count="6">
    <mergeCell ref="A1:E1"/>
    <mergeCell ref="A2:E2"/>
    <mergeCell ref="A3:B5"/>
    <mergeCell ref="C3:C5"/>
    <mergeCell ref="D3:D5"/>
    <mergeCell ref="E3:E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64"/>
  <sheetViews>
    <sheetView topLeftCell="A7" zoomScale="70" zoomScaleNormal="70" workbookViewId="0">
      <selection activeCell="E16" sqref="E1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33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885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886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887"/>
      <c r="K5" s="881"/>
      <c r="L5" s="890"/>
    </row>
    <row r="6" spans="1:12" s="25" customFormat="1" ht="30" customHeight="1" x14ac:dyDescent="0.25">
      <c r="A6" s="631" t="s">
        <v>209</v>
      </c>
      <c r="B6" s="629" t="s">
        <v>210</v>
      </c>
      <c r="C6" s="630">
        <v>37761</v>
      </c>
      <c r="D6" s="642" t="s">
        <v>19</v>
      </c>
      <c r="E6" s="119">
        <v>39</v>
      </c>
      <c r="F6" s="73">
        <v>39</v>
      </c>
      <c r="G6" s="74">
        <v>39</v>
      </c>
      <c r="H6" s="808">
        <v>2727</v>
      </c>
      <c r="I6" s="828">
        <v>7</v>
      </c>
      <c r="J6" s="834">
        <f t="shared" ref="J6:J19" si="0">H6/I6</f>
        <v>389.57142857142856</v>
      </c>
      <c r="K6" s="830"/>
      <c r="L6" s="832"/>
    </row>
    <row r="7" spans="1:12" s="25" customFormat="1" ht="30" customHeight="1" x14ac:dyDescent="0.25">
      <c r="A7" s="631" t="s">
        <v>333</v>
      </c>
      <c r="B7" s="629" t="s">
        <v>349</v>
      </c>
      <c r="C7" s="630">
        <v>36571</v>
      </c>
      <c r="D7" s="642" t="s">
        <v>20</v>
      </c>
      <c r="E7" s="119">
        <v>29</v>
      </c>
      <c r="F7" s="73">
        <v>29</v>
      </c>
      <c r="G7" s="74">
        <v>29</v>
      </c>
      <c r="H7" s="801">
        <v>2470</v>
      </c>
      <c r="I7" s="812">
        <v>3</v>
      </c>
      <c r="J7" s="835">
        <f t="shared" si="0"/>
        <v>823.33333333333337</v>
      </c>
      <c r="K7" s="820"/>
      <c r="L7" s="821"/>
    </row>
    <row r="8" spans="1:12" s="25" customFormat="1" ht="30" customHeight="1" x14ac:dyDescent="0.25">
      <c r="A8" s="631" t="s">
        <v>345</v>
      </c>
      <c r="B8" s="629" t="s">
        <v>361</v>
      </c>
      <c r="C8" s="630">
        <v>36729</v>
      </c>
      <c r="D8" s="642" t="s">
        <v>19</v>
      </c>
      <c r="E8" s="119">
        <v>28</v>
      </c>
      <c r="F8" s="73">
        <v>28</v>
      </c>
      <c r="G8" s="74">
        <v>28</v>
      </c>
      <c r="H8" s="801">
        <v>2451</v>
      </c>
      <c r="I8" s="812">
        <v>5</v>
      </c>
      <c r="J8" s="835">
        <f t="shared" si="0"/>
        <v>490.2</v>
      </c>
      <c r="K8" s="820"/>
      <c r="L8" s="821"/>
    </row>
    <row r="9" spans="1:12" s="25" customFormat="1" ht="30" customHeight="1" x14ac:dyDescent="0.25">
      <c r="A9" s="631" t="s">
        <v>337</v>
      </c>
      <c r="B9" s="629" t="s">
        <v>353</v>
      </c>
      <c r="C9" s="630">
        <v>36563</v>
      </c>
      <c r="D9" s="642" t="s">
        <v>19</v>
      </c>
      <c r="E9" s="119">
        <v>28</v>
      </c>
      <c r="F9" s="73">
        <v>27</v>
      </c>
      <c r="G9" s="74">
        <v>27</v>
      </c>
      <c r="H9" s="801">
        <v>2292</v>
      </c>
      <c r="I9" s="812">
        <v>3</v>
      </c>
      <c r="J9" s="835">
        <f t="shared" si="0"/>
        <v>764</v>
      </c>
      <c r="K9" s="820"/>
      <c r="L9" s="821"/>
    </row>
    <row r="10" spans="1:12" s="25" customFormat="1" ht="30" customHeight="1" x14ac:dyDescent="0.25">
      <c r="A10" s="631" t="s">
        <v>335</v>
      </c>
      <c r="B10" s="629" t="s">
        <v>5</v>
      </c>
      <c r="C10" s="630">
        <v>36556</v>
      </c>
      <c r="D10" s="642" t="s">
        <v>21</v>
      </c>
      <c r="E10" s="119">
        <v>28</v>
      </c>
      <c r="F10" s="73">
        <v>27</v>
      </c>
      <c r="G10" s="74">
        <v>28</v>
      </c>
      <c r="H10" s="801">
        <v>2280</v>
      </c>
      <c r="I10" s="812">
        <v>13</v>
      </c>
      <c r="J10" s="835">
        <f t="shared" si="0"/>
        <v>175.38461538461539</v>
      </c>
      <c r="K10" s="820"/>
      <c r="L10" s="821"/>
    </row>
    <row r="11" spans="1:12" s="25" customFormat="1" ht="30" customHeight="1" x14ac:dyDescent="0.25">
      <c r="A11" s="631" t="s">
        <v>227</v>
      </c>
      <c r="B11" s="629" t="s">
        <v>187</v>
      </c>
      <c r="C11" s="630">
        <v>37785</v>
      </c>
      <c r="D11" s="642" t="s">
        <v>21</v>
      </c>
      <c r="E11" s="119">
        <v>34</v>
      </c>
      <c r="F11" s="73">
        <v>29</v>
      </c>
      <c r="G11" s="74">
        <v>34</v>
      </c>
      <c r="H11" s="801">
        <v>2255</v>
      </c>
      <c r="I11" s="812">
        <v>28</v>
      </c>
      <c r="J11" s="835">
        <f t="shared" si="0"/>
        <v>80.535714285714292</v>
      </c>
      <c r="K11" s="820"/>
      <c r="L11" s="821"/>
    </row>
    <row r="12" spans="1:12" s="25" customFormat="1" ht="30" customHeight="1" x14ac:dyDescent="0.25">
      <c r="A12" s="631" t="s">
        <v>211</v>
      </c>
      <c r="B12" s="629" t="s">
        <v>212</v>
      </c>
      <c r="C12" s="630">
        <v>37270</v>
      </c>
      <c r="D12" s="642" t="s">
        <v>20</v>
      </c>
      <c r="E12" s="119">
        <v>31</v>
      </c>
      <c r="F12" s="73">
        <v>31</v>
      </c>
      <c r="G12" s="74">
        <v>31</v>
      </c>
      <c r="H12" s="801">
        <v>2222</v>
      </c>
      <c r="I12" s="812">
        <v>3</v>
      </c>
      <c r="J12" s="835">
        <f t="shared" si="0"/>
        <v>740.66666666666663</v>
      </c>
      <c r="K12" s="820"/>
      <c r="L12" s="821"/>
    </row>
    <row r="13" spans="1:12" s="25" customFormat="1" ht="30" customHeight="1" x14ac:dyDescent="0.25">
      <c r="A13" s="631" t="s">
        <v>334</v>
      </c>
      <c r="B13" s="629" t="s">
        <v>233</v>
      </c>
      <c r="C13" s="630">
        <v>36696</v>
      </c>
      <c r="D13" s="642" t="s">
        <v>20</v>
      </c>
      <c r="E13" s="119">
        <v>28</v>
      </c>
      <c r="F13" s="73">
        <v>26</v>
      </c>
      <c r="G13" s="74">
        <v>28</v>
      </c>
      <c r="H13" s="801">
        <v>2203</v>
      </c>
      <c r="I13" s="812">
        <v>43</v>
      </c>
      <c r="J13" s="835">
        <f t="shared" si="0"/>
        <v>51.232558139534881</v>
      </c>
      <c r="K13" s="820"/>
      <c r="L13" s="821"/>
    </row>
    <row r="14" spans="1:12" s="25" customFormat="1" ht="30" customHeight="1" x14ac:dyDescent="0.25">
      <c r="A14" s="631" t="s">
        <v>336</v>
      </c>
      <c r="B14" s="629" t="s">
        <v>352</v>
      </c>
      <c r="C14" s="630">
        <v>36709</v>
      </c>
      <c r="D14" s="642" t="s">
        <v>20</v>
      </c>
      <c r="E14" s="119">
        <v>25</v>
      </c>
      <c r="F14" s="73">
        <v>23</v>
      </c>
      <c r="G14" s="74">
        <v>23</v>
      </c>
      <c r="H14" s="801">
        <v>1932</v>
      </c>
      <c r="I14" s="812">
        <v>5</v>
      </c>
      <c r="J14" s="835">
        <f t="shared" si="0"/>
        <v>386.4</v>
      </c>
      <c r="K14" s="820"/>
      <c r="L14" s="821"/>
    </row>
    <row r="15" spans="1:12" s="25" customFormat="1" ht="30" customHeight="1" x14ac:dyDescent="0.25">
      <c r="A15" s="631" t="s">
        <v>203</v>
      </c>
      <c r="B15" s="629" t="s">
        <v>212</v>
      </c>
      <c r="C15" s="630">
        <v>36543</v>
      </c>
      <c r="D15" s="642" t="s">
        <v>19</v>
      </c>
      <c r="E15" s="119">
        <v>29</v>
      </c>
      <c r="F15" s="73">
        <v>19</v>
      </c>
      <c r="G15" s="74">
        <v>29</v>
      </c>
      <c r="H15" s="801">
        <v>1843</v>
      </c>
      <c r="I15" s="812">
        <v>5</v>
      </c>
      <c r="J15" s="835">
        <f t="shared" si="0"/>
        <v>368.6</v>
      </c>
      <c r="K15" s="820"/>
      <c r="L15" s="821"/>
    </row>
    <row r="16" spans="1:12" s="24" customFormat="1" ht="30" customHeight="1" x14ac:dyDescent="0.4">
      <c r="A16" s="631" t="s">
        <v>201</v>
      </c>
      <c r="B16" s="629" t="s">
        <v>350</v>
      </c>
      <c r="C16" s="630">
        <v>36723</v>
      </c>
      <c r="D16" s="642" t="s">
        <v>20</v>
      </c>
      <c r="E16" s="119">
        <v>27</v>
      </c>
      <c r="F16" s="73">
        <v>22</v>
      </c>
      <c r="G16" s="74">
        <v>26</v>
      </c>
      <c r="H16" s="801">
        <v>1729</v>
      </c>
      <c r="I16" s="814">
        <v>2</v>
      </c>
      <c r="J16" s="835">
        <f t="shared" si="0"/>
        <v>864.5</v>
      </c>
      <c r="K16" s="822"/>
      <c r="L16" s="823"/>
    </row>
    <row r="17" spans="1:12" s="25" customFormat="1" ht="30" customHeight="1" x14ac:dyDescent="0.25">
      <c r="A17" s="631" t="s">
        <v>190</v>
      </c>
      <c r="B17" s="629" t="s">
        <v>191</v>
      </c>
      <c r="C17" s="630">
        <v>37402</v>
      </c>
      <c r="D17" s="642" t="s">
        <v>19</v>
      </c>
      <c r="E17" s="119">
        <v>26</v>
      </c>
      <c r="F17" s="73">
        <v>22</v>
      </c>
      <c r="G17" s="74">
        <v>26</v>
      </c>
      <c r="H17" s="801">
        <v>1602</v>
      </c>
      <c r="I17" s="812">
        <v>4</v>
      </c>
      <c r="J17" s="835">
        <f t="shared" si="0"/>
        <v>400.5</v>
      </c>
      <c r="K17" s="820"/>
      <c r="L17" s="821"/>
    </row>
    <row r="18" spans="1:12" s="25" customFormat="1" ht="30" customHeight="1" x14ac:dyDescent="0.25">
      <c r="A18" s="631" t="s">
        <v>214</v>
      </c>
      <c r="B18" s="629" t="s">
        <v>215</v>
      </c>
      <c r="C18" s="630">
        <v>37669</v>
      </c>
      <c r="D18" s="642" t="s">
        <v>21</v>
      </c>
      <c r="E18" s="119">
        <v>29</v>
      </c>
      <c r="F18" s="73">
        <v>22</v>
      </c>
      <c r="G18" s="74">
        <v>27</v>
      </c>
      <c r="H18" s="801">
        <v>1598</v>
      </c>
      <c r="I18" s="812">
        <v>25</v>
      </c>
      <c r="J18" s="835">
        <f t="shared" si="0"/>
        <v>63.92</v>
      </c>
      <c r="K18" s="820"/>
      <c r="L18" s="821"/>
    </row>
    <row r="19" spans="1:12" s="25" customFormat="1" ht="30" customHeight="1" x14ac:dyDescent="0.25">
      <c r="A19" s="631" t="s">
        <v>220</v>
      </c>
      <c r="B19" s="629" t="s">
        <v>39</v>
      </c>
      <c r="C19" s="630">
        <v>37466</v>
      </c>
      <c r="D19" s="642" t="s">
        <v>20</v>
      </c>
      <c r="E19" s="119">
        <v>30</v>
      </c>
      <c r="F19" s="73">
        <v>8</v>
      </c>
      <c r="G19" s="74">
        <v>29</v>
      </c>
      <c r="H19" s="801">
        <v>1592</v>
      </c>
      <c r="I19" s="812">
        <v>6</v>
      </c>
      <c r="J19" s="835">
        <f t="shared" si="0"/>
        <v>265.33333333333331</v>
      </c>
      <c r="K19" s="820"/>
      <c r="L19" s="821"/>
    </row>
    <row r="20" spans="1:12" s="25" customFormat="1" ht="30" customHeight="1" x14ac:dyDescent="0.25">
      <c r="A20" s="631" t="s">
        <v>185</v>
      </c>
      <c r="B20" s="629" t="s">
        <v>186</v>
      </c>
      <c r="C20" s="630">
        <v>37496</v>
      </c>
      <c r="D20" s="642" t="s">
        <v>19</v>
      </c>
      <c r="E20" s="119">
        <v>26</v>
      </c>
      <c r="F20" s="73">
        <v>21</v>
      </c>
      <c r="G20" s="74">
        <v>25</v>
      </c>
      <c r="H20" s="801">
        <v>1539</v>
      </c>
      <c r="I20" s="812"/>
      <c r="J20" s="835"/>
      <c r="K20" s="820"/>
      <c r="L20" s="821"/>
    </row>
    <row r="21" spans="1:12" s="25" customFormat="1" ht="30" customHeight="1" x14ac:dyDescent="0.25">
      <c r="A21" s="631" t="s">
        <v>225</v>
      </c>
      <c r="B21" s="629" t="s">
        <v>226</v>
      </c>
      <c r="C21" s="630">
        <v>37672</v>
      </c>
      <c r="D21" s="642" t="s">
        <v>19</v>
      </c>
      <c r="E21" s="119">
        <v>27</v>
      </c>
      <c r="F21" s="73">
        <v>21</v>
      </c>
      <c r="G21" s="74">
        <v>25</v>
      </c>
      <c r="H21" s="801">
        <v>1519</v>
      </c>
      <c r="I21" s="812"/>
      <c r="J21" s="835"/>
      <c r="K21" s="820"/>
      <c r="L21" s="821"/>
    </row>
    <row r="22" spans="1:12" s="25" customFormat="1" ht="30" customHeight="1" x14ac:dyDescent="0.25">
      <c r="A22" s="631" t="s">
        <v>232</v>
      </c>
      <c r="B22" s="629" t="s">
        <v>233</v>
      </c>
      <c r="C22" s="630">
        <v>37698</v>
      </c>
      <c r="D22" s="642" t="s">
        <v>396</v>
      </c>
      <c r="E22" s="119">
        <v>26</v>
      </c>
      <c r="F22" s="73">
        <v>24</v>
      </c>
      <c r="G22" s="74">
        <v>26</v>
      </c>
      <c r="H22" s="801">
        <v>1496</v>
      </c>
      <c r="I22" s="812">
        <v>10</v>
      </c>
      <c r="J22" s="835">
        <f>H22/I22</f>
        <v>149.6</v>
      </c>
      <c r="K22" s="820"/>
      <c r="L22" s="821"/>
    </row>
    <row r="23" spans="1:12" s="25" customFormat="1" ht="30" customHeight="1" x14ac:dyDescent="0.25">
      <c r="A23" s="631" t="s">
        <v>332</v>
      </c>
      <c r="B23" s="629" t="s">
        <v>348</v>
      </c>
      <c r="C23" s="630">
        <v>36753</v>
      </c>
      <c r="D23" s="642" t="s">
        <v>19</v>
      </c>
      <c r="E23" s="119">
        <v>28</v>
      </c>
      <c r="F23" s="73">
        <v>17</v>
      </c>
      <c r="G23" s="74">
        <v>19</v>
      </c>
      <c r="H23" s="801">
        <v>1487</v>
      </c>
      <c r="I23" s="812"/>
      <c r="J23" s="835"/>
      <c r="K23" s="820"/>
      <c r="L23" s="821"/>
    </row>
    <row r="24" spans="1:12" s="25" customFormat="1" ht="30" customHeight="1" x14ac:dyDescent="0.25">
      <c r="A24" s="631" t="s">
        <v>218</v>
      </c>
      <c r="B24" s="629" t="s">
        <v>219</v>
      </c>
      <c r="C24" s="630">
        <v>37283</v>
      </c>
      <c r="D24" s="642" t="s">
        <v>19</v>
      </c>
      <c r="E24" s="119">
        <v>20</v>
      </c>
      <c r="F24" s="73">
        <v>18</v>
      </c>
      <c r="G24" s="74">
        <v>20</v>
      </c>
      <c r="H24" s="801">
        <v>1458</v>
      </c>
      <c r="I24" s="812">
        <v>1</v>
      </c>
      <c r="J24" s="835">
        <f>H24/I24</f>
        <v>1458</v>
      </c>
      <c r="K24" s="820"/>
      <c r="L24" s="821"/>
    </row>
    <row r="25" spans="1:12" s="25" customFormat="1" ht="30" customHeight="1" x14ac:dyDescent="0.25">
      <c r="A25" s="631" t="s">
        <v>331</v>
      </c>
      <c r="B25" s="629" t="s">
        <v>347</v>
      </c>
      <c r="C25" s="630">
        <v>36626</v>
      </c>
      <c r="D25" s="642" t="s">
        <v>19</v>
      </c>
      <c r="E25" s="119">
        <v>28</v>
      </c>
      <c r="F25" s="73">
        <v>15</v>
      </c>
      <c r="G25" s="74">
        <v>24</v>
      </c>
      <c r="H25" s="801">
        <v>1455</v>
      </c>
      <c r="I25" s="812">
        <v>1</v>
      </c>
      <c r="J25" s="835">
        <f>H25/I25</f>
        <v>1455</v>
      </c>
      <c r="K25" s="820"/>
      <c r="L25" s="821"/>
    </row>
    <row r="26" spans="1:12" s="25" customFormat="1" ht="30" customHeight="1" x14ac:dyDescent="0.25">
      <c r="A26" s="631" t="s">
        <v>343</v>
      </c>
      <c r="B26" s="629" t="s">
        <v>359</v>
      </c>
      <c r="C26" s="630">
        <v>36628</v>
      </c>
      <c r="D26" s="642" t="s">
        <v>22</v>
      </c>
      <c r="E26" s="119">
        <v>25</v>
      </c>
      <c r="F26" s="73">
        <v>16</v>
      </c>
      <c r="G26" s="74">
        <v>17</v>
      </c>
      <c r="H26" s="801">
        <v>1402</v>
      </c>
      <c r="I26" s="812"/>
      <c r="J26" s="835"/>
      <c r="K26" s="820">
        <v>16</v>
      </c>
      <c r="L26" s="821">
        <f>H26/K26</f>
        <v>87.625</v>
      </c>
    </row>
    <row r="27" spans="1:12" s="24" customFormat="1" ht="30" customHeight="1" x14ac:dyDescent="0.4">
      <c r="A27" s="631" t="s">
        <v>207</v>
      </c>
      <c r="B27" s="629" t="s">
        <v>208</v>
      </c>
      <c r="C27" s="630">
        <v>37732</v>
      </c>
      <c r="D27" s="642" t="s">
        <v>22</v>
      </c>
      <c r="E27" s="119">
        <v>27</v>
      </c>
      <c r="F27" s="73">
        <v>18</v>
      </c>
      <c r="G27" s="74">
        <v>19</v>
      </c>
      <c r="H27" s="801">
        <v>1389</v>
      </c>
      <c r="I27" s="814"/>
      <c r="J27" s="835"/>
      <c r="K27" s="822">
        <v>13</v>
      </c>
      <c r="L27" s="821">
        <f>H27/K27</f>
        <v>106.84615384615384</v>
      </c>
    </row>
    <row r="28" spans="1:12" s="25" customFormat="1" ht="30" customHeight="1" x14ac:dyDescent="0.25">
      <c r="A28" s="631" t="s">
        <v>344</v>
      </c>
      <c r="B28" s="629" t="s">
        <v>360</v>
      </c>
      <c r="C28" s="630">
        <v>36746</v>
      </c>
      <c r="D28" s="642" t="s">
        <v>19</v>
      </c>
      <c r="E28" s="119">
        <v>26</v>
      </c>
      <c r="F28" s="73">
        <v>14</v>
      </c>
      <c r="G28" s="74">
        <v>20</v>
      </c>
      <c r="H28" s="801">
        <v>1373</v>
      </c>
      <c r="I28" s="812"/>
      <c r="J28" s="835"/>
      <c r="K28" s="820"/>
      <c r="L28" s="821"/>
    </row>
    <row r="29" spans="1:12" s="25" customFormat="1" ht="30" customHeight="1" x14ac:dyDescent="0.25">
      <c r="A29" s="631" t="s">
        <v>340</v>
      </c>
      <c r="B29" s="629" t="s">
        <v>356</v>
      </c>
      <c r="C29" s="630">
        <v>36481</v>
      </c>
      <c r="D29" s="642" t="s">
        <v>21</v>
      </c>
      <c r="E29" s="119">
        <v>16</v>
      </c>
      <c r="F29" s="73">
        <v>15</v>
      </c>
      <c r="G29" s="74">
        <v>16</v>
      </c>
      <c r="H29" s="801">
        <v>1311</v>
      </c>
      <c r="I29" s="812">
        <v>8</v>
      </c>
      <c r="J29" s="835">
        <f t="shared" ref="J29:J34" si="1">H29/I29</f>
        <v>163.875</v>
      </c>
      <c r="K29" s="820"/>
      <c r="L29" s="821"/>
    </row>
    <row r="30" spans="1:12" s="25" customFormat="1" ht="30" customHeight="1" x14ac:dyDescent="0.25">
      <c r="A30" s="631" t="s">
        <v>221</v>
      </c>
      <c r="B30" s="629" t="s">
        <v>222</v>
      </c>
      <c r="C30" s="630">
        <v>37320</v>
      </c>
      <c r="D30" s="642" t="s">
        <v>19</v>
      </c>
      <c r="E30" s="119">
        <v>21</v>
      </c>
      <c r="F30" s="73">
        <v>18</v>
      </c>
      <c r="G30" s="74">
        <v>20</v>
      </c>
      <c r="H30" s="801">
        <v>1303</v>
      </c>
      <c r="I30" s="812">
        <v>1</v>
      </c>
      <c r="J30" s="835">
        <f t="shared" si="1"/>
        <v>1303</v>
      </c>
      <c r="K30" s="820"/>
      <c r="L30" s="821"/>
    </row>
    <row r="31" spans="1:12" s="25" customFormat="1" ht="30" customHeight="1" x14ac:dyDescent="0.25">
      <c r="A31" s="631" t="s">
        <v>181</v>
      </c>
      <c r="B31" s="629" t="s">
        <v>182</v>
      </c>
      <c r="C31" s="630">
        <v>37110</v>
      </c>
      <c r="D31" s="643" t="s">
        <v>19</v>
      </c>
      <c r="E31" s="119">
        <v>17</v>
      </c>
      <c r="F31" s="73">
        <v>17</v>
      </c>
      <c r="G31" s="74">
        <v>17</v>
      </c>
      <c r="H31" s="801">
        <v>1280</v>
      </c>
      <c r="I31" s="812">
        <v>1</v>
      </c>
      <c r="J31" s="835">
        <f t="shared" si="1"/>
        <v>1280</v>
      </c>
      <c r="K31" s="820"/>
      <c r="L31" s="821"/>
    </row>
    <row r="32" spans="1:12" s="25" customFormat="1" ht="30" customHeight="1" x14ac:dyDescent="0.25">
      <c r="A32" s="631" t="s">
        <v>188</v>
      </c>
      <c r="B32" s="629" t="s">
        <v>189</v>
      </c>
      <c r="C32" s="630">
        <v>37126</v>
      </c>
      <c r="D32" s="642" t="s">
        <v>20</v>
      </c>
      <c r="E32" s="119">
        <v>25</v>
      </c>
      <c r="F32" s="73">
        <v>17</v>
      </c>
      <c r="G32" s="74">
        <v>19</v>
      </c>
      <c r="H32" s="801">
        <v>1221</v>
      </c>
      <c r="I32" s="812">
        <v>3</v>
      </c>
      <c r="J32" s="835">
        <f t="shared" si="1"/>
        <v>407</v>
      </c>
      <c r="K32" s="820"/>
      <c r="L32" s="821"/>
    </row>
    <row r="33" spans="1:12" s="25" customFormat="1" ht="30" customHeight="1" x14ac:dyDescent="0.25">
      <c r="A33" s="631" t="s">
        <v>192</v>
      </c>
      <c r="B33" s="629" t="s">
        <v>193</v>
      </c>
      <c r="C33" s="630">
        <v>37348</v>
      </c>
      <c r="D33" s="642" t="s">
        <v>21</v>
      </c>
      <c r="E33" s="119">
        <v>7</v>
      </c>
      <c r="F33" s="73">
        <v>4</v>
      </c>
      <c r="G33" s="74">
        <v>6</v>
      </c>
      <c r="H33" s="801">
        <v>1217</v>
      </c>
      <c r="I33" s="812">
        <v>13</v>
      </c>
      <c r="J33" s="835">
        <f t="shared" si="1"/>
        <v>93.615384615384613</v>
      </c>
      <c r="K33" s="820"/>
      <c r="L33" s="821"/>
    </row>
    <row r="34" spans="1:12" s="25" customFormat="1" ht="30" customHeight="1" x14ac:dyDescent="0.25">
      <c r="A34" s="631" t="s">
        <v>134</v>
      </c>
      <c r="B34" s="629" t="s">
        <v>135</v>
      </c>
      <c r="C34" s="630">
        <v>38293</v>
      </c>
      <c r="D34" s="642" t="s">
        <v>21</v>
      </c>
      <c r="E34" s="119">
        <v>20</v>
      </c>
      <c r="F34" s="73">
        <v>15</v>
      </c>
      <c r="G34" s="74">
        <v>20</v>
      </c>
      <c r="H34" s="801">
        <v>1155</v>
      </c>
      <c r="I34" s="812">
        <v>6</v>
      </c>
      <c r="J34" s="835">
        <f t="shared" si="1"/>
        <v>192.5</v>
      </c>
      <c r="K34" s="820"/>
      <c r="L34" s="821"/>
    </row>
    <row r="35" spans="1:12" s="25" customFormat="1" ht="30" customHeight="1" x14ac:dyDescent="0.25">
      <c r="A35" s="631" t="s">
        <v>125</v>
      </c>
      <c r="B35" s="629" t="s">
        <v>3</v>
      </c>
      <c r="C35" s="630">
        <v>37399</v>
      </c>
      <c r="D35" s="642" t="s">
        <v>22</v>
      </c>
      <c r="E35" s="119">
        <v>24</v>
      </c>
      <c r="F35" s="73">
        <v>15</v>
      </c>
      <c r="G35" s="74">
        <v>15</v>
      </c>
      <c r="H35" s="801">
        <v>1118</v>
      </c>
      <c r="I35" s="812"/>
      <c r="J35" s="835"/>
      <c r="K35" s="820">
        <v>13</v>
      </c>
      <c r="L35" s="821">
        <f>H35/K35</f>
        <v>86</v>
      </c>
    </row>
    <row r="36" spans="1:12" s="25" customFormat="1" ht="30" customHeight="1" x14ac:dyDescent="0.25">
      <c r="A36" s="631" t="s">
        <v>138</v>
      </c>
      <c r="B36" s="629" t="s">
        <v>139</v>
      </c>
      <c r="C36" s="630">
        <v>38322</v>
      </c>
      <c r="D36" s="642" t="s">
        <v>20</v>
      </c>
      <c r="E36" s="119">
        <v>20</v>
      </c>
      <c r="F36" s="73">
        <v>14</v>
      </c>
      <c r="G36" s="74">
        <v>20</v>
      </c>
      <c r="H36" s="801">
        <v>1110</v>
      </c>
      <c r="I36" s="812">
        <v>17</v>
      </c>
      <c r="J36" s="835">
        <f>H36/I36</f>
        <v>65.294117647058826</v>
      </c>
      <c r="K36" s="820"/>
      <c r="L36" s="821"/>
    </row>
    <row r="37" spans="1:12" s="25" customFormat="1" ht="30" customHeight="1" x14ac:dyDescent="0.25">
      <c r="A37" s="631" t="s">
        <v>244</v>
      </c>
      <c r="B37" s="629" t="s">
        <v>245</v>
      </c>
      <c r="C37" s="630">
        <v>37935</v>
      </c>
      <c r="D37" s="642" t="s">
        <v>19</v>
      </c>
      <c r="E37" s="119">
        <v>19</v>
      </c>
      <c r="F37" s="73">
        <v>15</v>
      </c>
      <c r="G37" s="74">
        <v>19</v>
      </c>
      <c r="H37" s="801">
        <v>1101</v>
      </c>
      <c r="I37" s="812"/>
      <c r="J37" s="835"/>
      <c r="K37" s="820"/>
      <c r="L37" s="821"/>
    </row>
    <row r="38" spans="1:12" s="25" customFormat="1" ht="30" customHeight="1" x14ac:dyDescent="0.25">
      <c r="A38" s="635" t="s">
        <v>140</v>
      </c>
      <c r="B38" s="629" t="s">
        <v>141</v>
      </c>
      <c r="C38" s="630">
        <v>38422</v>
      </c>
      <c r="D38" s="642" t="s">
        <v>20</v>
      </c>
      <c r="E38" s="119">
        <v>21</v>
      </c>
      <c r="F38" s="73">
        <v>17</v>
      </c>
      <c r="G38" s="74">
        <v>21</v>
      </c>
      <c r="H38" s="801">
        <v>1075</v>
      </c>
      <c r="I38" s="812">
        <v>2</v>
      </c>
      <c r="J38" s="835">
        <f t="shared" ref="J38:J44" si="2">H38/I38</f>
        <v>537.5</v>
      </c>
      <c r="K38" s="820"/>
      <c r="L38" s="821"/>
    </row>
    <row r="39" spans="1:12" s="25" customFormat="1" ht="30" customHeight="1" x14ac:dyDescent="0.25">
      <c r="A39" s="631" t="s">
        <v>108</v>
      </c>
      <c r="B39" s="629" t="s">
        <v>109</v>
      </c>
      <c r="C39" s="630">
        <v>38000</v>
      </c>
      <c r="D39" s="642" t="s">
        <v>19</v>
      </c>
      <c r="E39" s="119">
        <v>15</v>
      </c>
      <c r="F39" s="73">
        <v>15</v>
      </c>
      <c r="G39" s="74">
        <v>15</v>
      </c>
      <c r="H39" s="801">
        <v>1050</v>
      </c>
      <c r="I39" s="812">
        <v>1</v>
      </c>
      <c r="J39" s="835">
        <f t="shared" si="2"/>
        <v>1050</v>
      </c>
      <c r="K39" s="820"/>
      <c r="L39" s="821"/>
    </row>
    <row r="40" spans="1:12" s="25" customFormat="1" ht="30" customHeight="1" x14ac:dyDescent="0.25">
      <c r="A40" s="631" t="s">
        <v>129</v>
      </c>
      <c r="B40" s="629" t="s">
        <v>130</v>
      </c>
      <c r="C40" s="630">
        <v>38260</v>
      </c>
      <c r="D40" s="642" t="s">
        <v>20</v>
      </c>
      <c r="E40" s="119">
        <v>15</v>
      </c>
      <c r="F40" s="73">
        <v>15</v>
      </c>
      <c r="G40" s="74">
        <v>15</v>
      </c>
      <c r="H40" s="801">
        <v>1023</v>
      </c>
      <c r="I40" s="812">
        <v>2</v>
      </c>
      <c r="J40" s="835">
        <f t="shared" si="2"/>
        <v>511.5</v>
      </c>
      <c r="K40" s="820"/>
      <c r="L40" s="821"/>
    </row>
    <row r="41" spans="1:12" s="25" customFormat="1" ht="30" customHeight="1" x14ac:dyDescent="0.25">
      <c r="A41" s="631" t="s">
        <v>291</v>
      </c>
      <c r="B41" s="629" t="s">
        <v>292</v>
      </c>
      <c r="C41" s="630">
        <v>37665</v>
      </c>
      <c r="D41" s="642" t="s">
        <v>396</v>
      </c>
      <c r="E41" s="119">
        <v>20</v>
      </c>
      <c r="F41" s="73">
        <v>16</v>
      </c>
      <c r="G41" s="74">
        <v>19</v>
      </c>
      <c r="H41" s="801">
        <v>1015</v>
      </c>
      <c r="I41" s="812">
        <v>3</v>
      </c>
      <c r="J41" s="835">
        <f t="shared" si="2"/>
        <v>338.33333333333331</v>
      </c>
      <c r="K41" s="820"/>
      <c r="L41" s="821"/>
    </row>
    <row r="42" spans="1:12" s="25" customFormat="1" ht="30" customHeight="1" x14ac:dyDescent="0.25">
      <c r="A42" s="631" t="s">
        <v>118</v>
      </c>
      <c r="B42" s="629" t="s">
        <v>41</v>
      </c>
      <c r="C42" s="630">
        <v>38055</v>
      </c>
      <c r="D42" s="642" t="s">
        <v>21</v>
      </c>
      <c r="E42" s="119">
        <v>14</v>
      </c>
      <c r="F42" s="73">
        <v>14</v>
      </c>
      <c r="G42" s="74">
        <v>14</v>
      </c>
      <c r="H42" s="801">
        <v>971</v>
      </c>
      <c r="I42" s="812">
        <v>15</v>
      </c>
      <c r="J42" s="835">
        <f t="shared" si="2"/>
        <v>64.733333333333334</v>
      </c>
      <c r="K42" s="820"/>
      <c r="L42" s="821"/>
    </row>
    <row r="43" spans="1:12" s="25" customFormat="1" ht="30" customHeight="1" x14ac:dyDescent="0.25">
      <c r="A43" s="631" t="s">
        <v>179</v>
      </c>
      <c r="B43" s="629" t="s">
        <v>180</v>
      </c>
      <c r="C43" s="630">
        <v>36976</v>
      </c>
      <c r="D43" s="643" t="s">
        <v>19</v>
      </c>
      <c r="E43" s="119">
        <v>28</v>
      </c>
      <c r="F43" s="73">
        <v>8</v>
      </c>
      <c r="G43" s="74">
        <v>15</v>
      </c>
      <c r="H43" s="801">
        <v>966</v>
      </c>
      <c r="I43" s="812">
        <v>1</v>
      </c>
      <c r="J43" s="835">
        <f t="shared" si="2"/>
        <v>966</v>
      </c>
      <c r="K43" s="820"/>
      <c r="L43" s="821"/>
    </row>
    <row r="44" spans="1:12" s="25" customFormat="1" ht="30" customHeight="1" x14ac:dyDescent="0.25">
      <c r="A44" s="631" t="s">
        <v>121</v>
      </c>
      <c r="B44" s="629" t="s">
        <v>122</v>
      </c>
      <c r="C44" s="630">
        <v>38109</v>
      </c>
      <c r="D44" s="642" t="s">
        <v>20</v>
      </c>
      <c r="E44" s="119">
        <v>14</v>
      </c>
      <c r="F44" s="73">
        <v>14</v>
      </c>
      <c r="G44" s="74">
        <v>14</v>
      </c>
      <c r="H44" s="801">
        <v>950</v>
      </c>
      <c r="I44" s="812">
        <v>6</v>
      </c>
      <c r="J44" s="835">
        <f t="shared" si="2"/>
        <v>158.33333333333334</v>
      </c>
      <c r="K44" s="820"/>
      <c r="L44" s="821"/>
    </row>
    <row r="45" spans="1:12" s="25" customFormat="1" ht="30" customHeight="1" x14ac:dyDescent="0.25">
      <c r="A45" s="631" t="s">
        <v>177</v>
      </c>
      <c r="B45" s="629" t="s">
        <v>178</v>
      </c>
      <c r="C45" s="630">
        <v>37130</v>
      </c>
      <c r="D45" s="642" t="s">
        <v>19</v>
      </c>
      <c r="E45" s="119">
        <v>21</v>
      </c>
      <c r="F45" s="73">
        <v>14</v>
      </c>
      <c r="G45" s="74">
        <v>15</v>
      </c>
      <c r="H45" s="801">
        <v>931</v>
      </c>
      <c r="I45" s="812"/>
      <c r="J45" s="835"/>
      <c r="K45" s="820"/>
      <c r="L45" s="821"/>
    </row>
    <row r="46" spans="1:12" s="25" customFormat="1" ht="30" customHeight="1" x14ac:dyDescent="0.25">
      <c r="A46" s="631" t="s">
        <v>125</v>
      </c>
      <c r="B46" s="629" t="s">
        <v>126</v>
      </c>
      <c r="C46" s="630">
        <v>38230</v>
      </c>
      <c r="D46" s="642" t="s">
        <v>20</v>
      </c>
      <c r="E46" s="119">
        <v>17</v>
      </c>
      <c r="F46" s="73">
        <v>12</v>
      </c>
      <c r="G46" s="74">
        <v>16</v>
      </c>
      <c r="H46" s="801">
        <v>924</v>
      </c>
      <c r="I46" s="812">
        <v>3</v>
      </c>
      <c r="J46" s="835">
        <f>H46/I46</f>
        <v>308</v>
      </c>
      <c r="K46" s="820"/>
      <c r="L46" s="821"/>
    </row>
    <row r="47" spans="1:12" s="25" customFormat="1" ht="30" customHeight="1" x14ac:dyDescent="0.25">
      <c r="A47" s="631" t="s">
        <v>183</v>
      </c>
      <c r="B47" s="629" t="s">
        <v>184</v>
      </c>
      <c r="C47" s="630">
        <v>36942</v>
      </c>
      <c r="D47" s="643" t="s">
        <v>19</v>
      </c>
      <c r="E47" s="617">
        <v>13</v>
      </c>
      <c r="F47" s="80">
        <v>13</v>
      </c>
      <c r="G47" s="81">
        <v>13</v>
      </c>
      <c r="H47" s="804">
        <v>885</v>
      </c>
      <c r="I47" s="812"/>
      <c r="J47" s="835"/>
      <c r="K47" s="820"/>
      <c r="L47" s="821"/>
    </row>
    <row r="48" spans="1:12" s="25" customFormat="1" ht="30" customHeight="1" x14ac:dyDescent="0.25">
      <c r="A48" s="631" t="s">
        <v>112</v>
      </c>
      <c r="B48" s="629" t="s">
        <v>113</v>
      </c>
      <c r="C48" s="630">
        <v>38004</v>
      </c>
      <c r="D48" s="642" t="s">
        <v>22</v>
      </c>
      <c r="E48" s="119">
        <v>13</v>
      </c>
      <c r="F48" s="73">
        <v>13</v>
      </c>
      <c r="G48" s="74">
        <v>13</v>
      </c>
      <c r="H48" s="801">
        <v>879</v>
      </c>
      <c r="I48" s="812"/>
      <c r="J48" s="835"/>
      <c r="K48" s="820">
        <v>16</v>
      </c>
      <c r="L48" s="821"/>
    </row>
    <row r="49" spans="1:12" s="25" customFormat="1" ht="30" customHeight="1" x14ac:dyDescent="0.25">
      <c r="A49" s="631" t="s">
        <v>330</v>
      </c>
      <c r="B49" s="629" t="s">
        <v>346</v>
      </c>
      <c r="C49" s="630">
        <v>36526</v>
      </c>
      <c r="D49" s="642" t="s">
        <v>22</v>
      </c>
      <c r="E49" s="119">
        <v>17</v>
      </c>
      <c r="F49" s="73">
        <v>9</v>
      </c>
      <c r="G49" s="74">
        <v>9</v>
      </c>
      <c r="H49" s="801">
        <v>776</v>
      </c>
      <c r="I49" s="812"/>
      <c r="J49" s="835"/>
      <c r="K49" s="820">
        <v>8</v>
      </c>
      <c r="L49" s="821">
        <f>H49/K49</f>
        <v>97</v>
      </c>
    </row>
    <row r="50" spans="1:12" s="25" customFormat="1" ht="30" customHeight="1" x14ac:dyDescent="0.25">
      <c r="A50" s="631" t="s">
        <v>4</v>
      </c>
      <c r="B50" s="629" t="s">
        <v>351</v>
      </c>
      <c r="C50" s="630">
        <v>36392</v>
      </c>
      <c r="D50" s="642" t="s">
        <v>20</v>
      </c>
      <c r="E50" s="119">
        <v>28</v>
      </c>
      <c r="F50" s="73">
        <v>7</v>
      </c>
      <c r="G50" s="74">
        <v>21</v>
      </c>
      <c r="H50" s="801">
        <v>749</v>
      </c>
      <c r="I50" s="812">
        <v>5</v>
      </c>
      <c r="J50" s="835">
        <f t="shared" ref="J50:J56" si="3">H50/I50</f>
        <v>149.80000000000001</v>
      </c>
      <c r="K50" s="820"/>
      <c r="L50" s="821"/>
    </row>
    <row r="51" spans="1:12" s="25" customFormat="1" ht="30" customHeight="1" x14ac:dyDescent="0.25">
      <c r="A51" s="631" t="s">
        <v>194</v>
      </c>
      <c r="B51" s="629" t="s">
        <v>195</v>
      </c>
      <c r="C51" s="630">
        <v>37087</v>
      </c>
      <c r="D51" s="642" t="s">
        <v>20</v>
      </c>
      <c r="E51" s="119">
        <v>15</v>
      </c>
      <c r="F51" s="73">
        <v>10</v>
      </c>
      <c r="G51" s="74">
        <v>14</v>
      </c>
      <c r="H51" s="801">
        <v>732</v>
      </c>
      <c r="I51" s="812">
        <v>5</v>
      </c>
      <c r="J51" s="835">
        <f t="shared" si="3"/>
        <v>146.4</v>
      </c>
      <c r="K51" s="820"/>
      <c r="L51" s="821"/>
    </row>
    <row r="52" spans="1:12" s="25" customFormat="1" ht="30" customHeight="1" x14ac:dyDescent="0.25">
      <c r="A52" s="631" t="s">
        <v>205</v>
      </c>
      <c r="B52" s="629" t="s">
        <v>206</v>
      </c>
      <c r="C52" s="630">
        <v>37492</v>
      </c>
      <c r="D52" s="642" t="s">
        <v>19</v>
      </c>
      <c r="E52" s="119">
        <v>19</v>
      </c>
      <c r="F52" s="73">
        <v>8</v>
      </c>
      <c r="G52" s="74">
        <v>17</v>
      </c>
      <c r="H52" s="801">
        <v>705</v>
      </c>
      <c r="I52" s="812">
        <v>3</v>
      </c>
      <c r="J52" s="835">
        <f t="shared" si="3"/>
        <v>235</v>
      </c>
      <c r="K52" s="820"/>
      <c r="L52" s="821"/>
    </row>
    <row r="53" spans="1:12" s="25" customFormat="1" ht="30" customHeight="1" x14ac:dyDescent="0.25">
      <c r="A53" s="631" t="s">
        <v>119</v>
      </c>
      <c r="B53" s="629" t="s">
        <v>120</v>
      </c>
      <c r="C53" s="630">
        <v>38070</v>
      </c>
      <c r="D53" s="642" t="s">
        <v>19</v>
      </c>
      <c r="E53" s="119">
        <v>14</v>
      </c>
      <c r="F53" s="73">
        <v>10</v>
      </c>
      <c r="G53" s="74">
        <v>11</v>
      </c>
      <c r="H53" s="802">
        <v>672</v>
      </c>
      <c r="I53" s="812">
        <v>1</v>
      </c>
      <c r="J53" s="835">
        <f t="shared" si="3"/>
        <v>672</v>
      </c>
      <c r="K53" s="820"/>
      <c r="L53" s="821"/>
    </row>
    <row r="54" spans="1:12" s="25" customFormat="1" ht="30" customHeight="1" x14ac:dyDescent="0.25">
      <c r="A54" s="631" t="s">
        <v>242</v>
      </c>
      <c r="B54" s="629" t="s">
        <v>243</v>
      </c>
      <c r="C54" s="630">
        <v>37622</v>
      </c>
      <c r="D54" s="642" t="s">
        <v>396</v>
      </c>
      <c r="E54" s="119">
        <v>24</v>
      </c>
      <c r="F54" s="73">
        <v>5</v>
      </c>
      <c r="G54" s="74">
        <v>21</v>
      </c>
      <c r="H54" s="801">
        <v>643</v>
      </c>
      <c r="I54" s="812">
        <v>6</v>
      </c>
      <c r="J54" s="835">
        <f t="shared" si="3"/>
        <v>107.16666666666667</v>
      </c>
      <c r="K54" s="820"/>
      <c r="L54" s="821"/>
    </row>
    <row r="55" spans="1:12" s="25" customFormat="1" ht="30" customHeight="1" x14ac:dyDescent="0.25">
      <c r="A55" s="631" t="s">
        <v>384</v>
      </c>
      <c r="B55" s="629" t="s">
        <v>23</v>
      </c>
      <c r="C55" s="630">
        <v>37622</v>
      </c>
      <c r="D55" s="642" t="s">
        <v>396</v>
      </c>
      <c r="E55" s="119">
        <v>10</v>
      </c>
      <c r="F55" s="73">
        <v>10</v>
      </c>
      <c r="G55" s="74">
        <v>10</v>
      </c>
      <c r="H55" s="801">
        <v>629</v>
      </c>
      <c r="I55" s="812">
        <v>1</v>
      </c>
      <c r="J55" s="835">
        <f t="shared" si="3"/>
        <v>629</v>
      </c>
      <c r="K55" s="820"/>
      <c r="L55" s="821"/>
    </row>
    <row r="56" spans="1:12" s="25" customFormat="1" ht="30" customHeight="1" x14ac:dyDescent="0.25">
      <c r="A56" s="631" t="s">
        <v>64</v>
      </c>
      <c r="B56" s="629" t="s">
        <v>28</v>
      </c>
      <c r="C56" s="630">
        <v>39031</v>
      </c>
      <c r="D56" s="646" t="s">
        <v>19</v>
      </c>
      <c r="E56" s="119">
        <v>15</v>
      </c>
      <c r="F56" s="73">
        <v>10</v>
      </c>
      <c r="G56" s="74">
        <v>15</v>
      </c>
      <c r="H56" s="801">
        <v>620</v>
      </c>
      <c r="I56" s="812">
        <v>3</v>
      </c>
      <c r="J56" s="835">
        <f t="shared" si="3"/>
        <v>206.66666666666666</v>
      </c>
      <c r="K56" s="820"/>
      <c r="L56" s="821"/>
    </row>
    <row r="57" spans="1:12" s="25" customFormat="1" ht="30" customHeight="1" x14ac:dyDescent="0.25">
      <c r="A57" s="631" t="s">
        <v>34</v>
      </c>
      <c r="B57" s="629" t="s">
        <v>35</v>
      </c>
      <c r="C57" s="630">
        <v>38965</v>
      </c>
      <c r="D57" s="645" t="s">
        <v>19</v>
      </c>
      <c r="E57" s="119">
        <v>14</v>
      </c>
      <c r="F57" s="73">
        <v>11</v>
      </c>
      <c r="G57" s="74">
        <v>13</v>
      </c>
      <c r="H57" s="801">
        <v>619</v>
      </c>
      <c r="I57" s="812"/>
      <c r="J57" s="835"/>
      <c r="K57" s="820"/>
      <c r="L57" s="821"/>
    </row>
    <row r="58" spans="1:12" s="25" customFormat="1" ht="30" customHeight="1" x14ac:dyDescent="0.25">
      <c r="A58" s="631" t="s">
        <v>127</v>
      </c>
      <c r="B58" s="629" t="s">
        <v>128</v>
      </c>
      <c r="C58" s="630">
        <v>38245</v>
      </c>
      <c r="D58" s="642" t="s">
        <v>19</v>
      </c>
      <c r="E58" s="119">
        <v>15</v>
      </c>
      <c r="F58" s="73">
        <v>10</v>
      </c>
      <c r="G58" s="74">
        <v>12</v>
      </c>
      <c r="H58" s="801">
        <v>571</v>
      </c>
      <c r="I58" s="812"/>
      <c r="J58" s="835"/>
      <c r="K58" s="820"/>
      <c r="L58" s="821"/>
    </row>
    <row r="59" spans="1:12" s="25" customFormat="1" ht="30" customHeight="1" x14ac:dyDescent="0.25">
      <c r="A59" s="636" t="s">
        <v>72</v>
      </c>
      <c r="B59" s="612" t="s">
        <v>41</v>
      </c>
      <c r="C59" s="630">
        <v>39319</v>
      </c>
      <c r="D59" s="642" t="s">
        <v>22</v>
      </c>
      <c r="E59" s="119">
        <v>14</v>
      </c>
      <c r="F59" s="73">
        <v>13</v>
      </c>
      <c r="G59" s="74">
        <v>13</v>
      </c>
      <c r="H59" s="801">
        <v>562</v>
      </c>
      <c r="I59" s="812"/>
      <c r="J59" s="835"/>
      <c r="K59" s="820">
        <v>17</v>
      </c>
      <c r="L59" s="821">
        <f>H59/K59</f>
        <v>33.058823529411768</v>
      </c>
    </row>
    <row r="60" spans="1:12" s="25" customFormat="1" ht="30" customHeight="1" x14ac:dyDescent="0.25">
      <c r="A60" s="631" t="s">
        <v>382</v>
      </c>
      <c r="B60" s="629" t="s">
        <v>383</v>
      </c>
      <c r="C60" s="630">
        <v>37842</v>
      </c>
      <c r="D60" s="642" t="s">
        <v>19</v>
      </c>
      <c r="E60" s="119">
        <v>12</v>
      </c>
      <c r="F60" s="73">
        <v>9</v>
      </c>
      <c r="G60" s="74">
        <v>12</v>
      </c>
      <c r="H60" s="801">
        <v>562</v>
      </c>
      <c r="I60" s="812"/>
      <c r="J60" s="835"/>
      <c r="K60" s="820"/>
      <c r="L60" s="821"/>
    </row>
    <row r="61" spans="1:12" s="25" customFormat="1" ht="30" customHeight="1" x14ac:dyDescent="0.25">
      <c r="A61" s="635" t="s">
        <v>152</v>
      </c>
      <c r="B61" s="629" t="s">
        <v>120</v>
      </c>
      <c r="C61" s="630">
        <v>38652</v>
      </c>
      <c r="D61" s="642" t="s">
        <v>21</v>
      </c>
      <c r="E61" s="119">
        <v>19</v>
      </c>
      <c r="F61" s="73">
        <v>8</v>
      </c>
      <c r="G61" s="74">
        <v>17</v>
      </c>
      <c r="H61" s="803">
        <v>547</v>
      </c>
      <c r="I61" s="812">
        <v>3</v>
      </c>
      <c r="J61" s="835">
        <f>H61/I61</f>
        <v>182.33333333333334</v>
      </c>
      <c r="K61" s="820"/>
      <c r="L61" s="821"/>
    </row>
    <row r="62" spans="1:12" s="25" customFormat="1" ht="30" customHeight="1" x14ac:dyDescent="0.25">
      <c r="A62" s="638" t="s">
        <v>84</v>
      </c>
      <c r="B62" s="629" t="s">
        <v>85</v>
      </c>
      <c r="C62" s="630">
        <v>38823</v>
      </c>
      <c r="D62" s="645" t="s">
        <v>20</v>
      </c>
      <c r="E62" s="119">
        <v>11</v>
      </c>
      <c r="F62" s="73">
        <v>9</v>
      </c>
      <c r="G62" s="74">
        <v>11</v>
      </c>
      <c r="H62" s="801">
        <v>546</v>
      </c>
      <c r="I62" s="812">
        <v>1</v>
      </c>
      <c r="J62" s="835">
        <f>H62/I62</f>
        <v>546</v>
      </c>
      <c r="K62" s="820"/>
      <c r="L62" s="821"/>
    </row>
    <row r="63" spans="1:12" s="25" customFormat="1" ht="30" customHeight="1" x14ac:dyDescent="0.25">
      <c r="A63" s="637" t="s">
        <v>369</v>
      </c>
      <c r="B63" s="241" t="s">
        <v>200</v>
      </c>
      <c r="C63" s="630">
        <v>37078</v>
      </c>
      <c r="D63" s="642" t="s">
        <v>20</v>
      </c>
      <c r="E63" s="119">
        <v>21</v>
      </c>
      <c r="F63" s="73">
        <v>6</v>
      </c>
      <c r="G63" s="74">
        <v>17</v>
      </c>
      <c r="H63" s="801">
        <v>532</v>
      </c>
      <c r="I63" s="812"/>
      <c r="J63" s="835"/>
      <c r="K63" s="820"/>
      <c r="L63" s="821"/>
    </row>
    <row r="64" spans="1:12" s="25" customFormat="1" ht="30" customHeight="1" x14ac:dyDescent="0.25">
      <c r="A64" s="631" t="s">
        <v>289</v>
      </c>
      <c r="B64" s="629" t="s">
        <v>290</v>
      </c>
      <c r="C64" s="630">
        <v>37928</v>
      </c>
      <c r="D64" s="642" t="s">
        <v>19</v>
      </c>
      <c r="E64" s="119">
        <v>13</v>
      </c>
      <c r="F64" s="73">
        <v>7</v>
      </c>
      <c r="G64" s="74">
        <v>12</v>
      </c>
      <c r="H64" s="801">
        <v>520</v>
      </c>
      <c r="I64" s="812"/>
      <c r="J64" s="835"/>
      <c r="K64" s="820"/>
      <c r="L64" s="821"/>
    </row>
    <row r="65" spans="1:12" s="25" customFormat="1" ht="30" customHeight="1" x14ac:dyDescent="0.25">
      <c r="A65" s="631" t="s">
        <v>377</v>
      </c>
      <c r="B65" s="629" t="s">
        <v>378</v>
      </c>
      <c r="C65" s="630">
        <v>32029</v>
      </c>
      <c r="D65" s="642" t="s">
        <v>20</v>
      </c>
      <c r="E65" s="119">
        <v>10</v>
      </c>
      <c r="F65" s="73">
        <v>7</v>
      </c>
      <c r="G65" s="74">
        <v>9</v>
      </c>
      <c r="H65" s="801">
        <v>519</v>
      </c>
      <c r="I65" s="812"/>
      <c r="J65" s="835"/>
      <c r="K65" s="820"/>
      <c r="L65" s="821"/>
    </row>
    <row r="66" spans="1:12" s="25" customFormat="1" ht="30" customHeight="1" x14ac:dyDescent="0.25">
      <c r="A66" s="635" t="s">
        <v>403</v>
      </c>
      <c r="B66" s="629" t="s">
        <v>143</v>
      </c>
      <c r="C66" s="630">
        <v>38488</v>
      </c>
      <c r="D66" s="643" t="s">
        <v>19</v>
      </c>
      <c r="E66" s="119">
        <v>12</v>
      </c>
      <c r="F66" s="73">
        <v>8</v>
      </c>
      <c r="G66" s="74">
        <v>10</v>
      </c>
      <c r="H66" s="801">
        <v>515</v>
      </c>
      <c r="I66" s="812"/>
      <c r="J66" s="835"/>
      <c r="K66" s="820"/>
      <c r="L66" s="821"/>
    </row>
    <row r="67" spans="1:12" s="25" customFormat="1" ht="30" customHeight="1" x14ac:dyDescent="0.25">
      <c r="A67" s="631" t="s">
        <v>136</v>
      </c>
      <c r="B67" s="629" t="s">
        <v>137</v>
      </c>
      <c r="C67" s="630">
        <v>38317</v>
      </c>
      <c r="D67" s="642" t="s">
        <v>19</v>
      </c>
      <c r="E67" s="119">
        <v>8</v>
      </c>
      <c r="F67" s="73">
        <v>8</v>
      </c>
      <c r="G67" s="74">
        <v>8</v>
      </c>
      <c r="H67" s="801">
        <v>512</v>
      </c>
      <c r="I67" s="812"/>
      <c r="J67" s="835"/>
      <c r="K67" s="820"/>
      <c r="L67" s="821"/>
    </row>
    <row r="68" spans="1:12" s="25" customFormat="1" ht="30" customHeight="1" x14ac:dyDescent="0.25">
      <c r="A68" s="631" t="s">
        <v>119</v>
      </c>
      <c r="B68" s="629" t="s">
        <v>187</v>
      </c>
      <c r="C68" s="630">
        <v>37118</v>
      </c>
      <c r="D68" s="642" t="s">
        <v>20</v>
      </c>
      <c r="E68" s="119">
        <v>14</v>
      </c>
      <c r="F68" s="73">
        <v>4</v>
      </c>
      <c r="G68" s="74">
        <v>13</v>
      </c>
      <c r="H68" s="801">
        <v>497</v>
      </c>
      <c r="I68" s="812">
        <v>4</v>
      </c>
      <c r="J68" s="835">
        <f>H68/I68</f>
        <v>124.25</v>
      </c>
      <c r="K68" s="820"/>
      <c r="L68" s="821"/>
    </row>
    <row r="69" spans="1:12" s="25" customFormat="1" ht="30" customHeight="1" x14ac:dyDescent="0.25">
      <c r="A69" s="633" t="s">
        <v>251</v>
      </c>
      <c r="B69" s="241" t="s">
        <v>252</v>
      </c>
      <c r="C69" s="236">
        <v>38052</v>
      </c>
      <c r="D69" s="642" t="s">
        <v>19</v>
      </c>
      <c r="E69" s="119">
        <v>8</v>
      </c>
      <c r="F69" s="73">
        <v>6</v>
      </c>
      <c r="G69" s="74">
        <v>8</v>
      </c>
      <c r="H69" s="801">
        <v>485</v>
      </c>
      <c r="I69" s="812">
        <v>1</v>
      </c>
      <c r="J69" s="835">
        <f>H69/I69</f>
        <v>485</v>
      </c>
      <c r="K69" s="820"/>
      <c r="L69" s="821"/>
    </row>
    <row r="70" spans="1:12" s="25" customFormat="1" ht="30" customHeight="1" x14ac:dyDescent="0.25">
      <c r="A70" s="638" t="s">
        <v>31</v>
      </c>
      <c r="B70" s="629" t="s">
        <v>32</v>
      </c>
      <c r="C70" s="630">
        <v>38910</v>
      </c>
      <c r="D70" s="645" t="s">
        <v>20</v>
      </c>
      <c r="E70" s="119">
        <v>13</v>
      </c>
      <c r="F70" s="73">
        <v>11</v>
      </c>
      <c r="G70" s="74">
        <v>12</v>
      </c>
      <c r="H70" s="801">
        <v>483</v>
      </c>
      <c r="I70" s="812">
        <v>3</v>
      </c>
      <c r="J70" s="835">
        <f>H70/I70</f>
        <v>161</v>
      </c>
      <c r="K70" s="820"/>
      <c r="L70" s="821"/>
    </row>
    <row r="71" spans="1:12" s="24" customFormat="1" ht="30" customHeight="1" x14ac:dyDescent="0.4">
      <c r="A71" s="631" t="s">
        <v>268</v>
      </c>
      <c r="B71" s="629" t="s">
        <v>269</v>
      </c>
      <c r="C71" s="630">
        <v>38448</v>
      </c>
      <c r="D71" s="642" t="s">
        <v>19</v>
      </c>
      <c r="E71" s="119">
        <v>9</v>
      </c>
      <c r="F71" s="73">
        <v>8</v>
      </c>
      <c r="G71" s="74">
        <v>8</v>
      </c>
      <c r="H71" s="801">
        <v>480</v>
      </c>
      <c r="I71" s="814"/>
      <c r="J71" s="835"/>
      <c r="K71" s="822"/>
      <c r="L71" s="821"/>
    </row>
    <row r="72" spans="1:12" s="25" customFormat="1" ht="30" customHeight="1" x14ac:dyDescent="0.25">
      <c r="A72" s="631" t="s">
        <v>375</v>
      </c>
      <c r="B72" s="629" t="s">
        <v>376</v>
      </c>
      <c r="C72" s="630">
        <v>35286</v>
      </c>
      <c r="D72" s="642" t="s">
        <v>19</v>
      </c>
      <c r="E72" s="119">
        <v>10</v>
      </c>
      <c r="F72" s="73">
        <v>7</v>
      </c>
      <c r="G72" s="74">
        <v>8</v>
      </c>
      <c r="H72" s="801">
        <v>479</v>
      </c>
      <c r="I72" s="812"/>
      <c r="J72" s="835"/>
      <c r="K72" s="820"/>
      <c r="L72" s="821"/>
    </row>
    <row r="73" spans="1:12" s="25" customFormat="1" ht="30" customHeight="1" x14ac:dyDescent="0.25">
      <c r="A73" s="631" t="s">
        <v>123</v>
      </c>
      <c r="B73" s="629" t="s">
        <v>124</v>
      </c>
      <c r="C73" s="630">
        <v>38164</v>
      </c>
      <c r="D73" s="642" t="s">
        <v>20</v>
      </c>
      <c r="E73" s="119">
        <v>18</v>
      </c>
      <c r="F73" s="73">
        <v>8</v>
      </c>
      <c r="G73" s="74">
        <v>14</v>
      </c>
      <c r="H73" s="801">
        <v>469</v>
      </c>
      <c r="I73" s="812">
        <v>3</v>
      </c>
      <c r="J73" s="835">
        <f>H73/I73</f>
        <v>156.33333333333334</v>
      </c>
      <c r="K73" s="820"/>
      <c r="L73" s="821"/>
    </row>
    <row r="74" spans="1:12" s="25" customFormat="1" ht="30" customHeight="1" x14ac:dyDescent="0.25">
      <c r="A74" s="635" t="s">
        <v>144</v>
      </c>
      <c r="B74" s="629" t="s">
        <v>145</v>
      </c>
      <c r="C74" s="630">
        <v>38491</v>
      </c>
      <c r="D74" s="642" t="s">
        <v>20</v>
      </c>
      <c r="E74" s="119">
        <v>12</v>
      </c>
      <c r="F74" s="73">
        <v>8</v>
      </c>
      <c r="G74" s="74">
        <v>11</v>
      </c>
      <c r="H74" s="801">
        <v>466</v>
      </c>
      <c r="I74" s="812">
        <v>1</v>
      </c>
      <c r="J74" s="835">
        <f>H74/I74</f>
        <v>466</v>
      </c>
      <c r="K74" s="820"/>
      <c r="L74" s="821"/>
    </row>
    <row r="75" spans="1:12" s="25" customFormat="1" ht="30" customHeight="1" x14ac:dyDescent="0.25">
      <c r="A75" s="631" t="s">
        <v>175</v>
      </c>
      <c r="B75" s="629" t="s">
        <v>176</v>
      </c>
      <c r="C75" s="630">
        <v>37231</v>
      </c>
      <c r="D75" s="642" t="s">
        <v>22</v>
      </c>
      <c r="E75" s="119">
        <v>14</v>
      </c>
      <c r="F75" s="73">
        <v>6</v>
      </c>
      <c r="G75" s="74">
        <v>8</v>
      </c>
      <c r="H75" s="801">
        <v>456</v>
      </c>
      <c r="I75" s="812"/>
      <c r="J75" s="835"/>
      <c r="K75" s="820">
        <v>5</v>
      </c>
      <c r="L75" s="821">
        <f>H75/K75</f>
        <v>91.2</v>
      </c>
    </row>
    <row r="76" spans="1:12" s="25" customFormat="1" ht="30" customHeight="1" x14ac:dyDescent="0.25">
      <c r="A76" s="635" t="s">
        <v>150</v>
      </c>
      <c r="B76" s="629" t="s">
        <v>151</v>
      </c>
      <c r="C76" s="630">
        <v>38636</v>
      </c>
      <c r="D76" s="643" t="s">
        <v>21</v>
      </c>
      <c r="E76" s="119">
        <v>14</v>
      </c>
      <c r="F76" s="73">
        <v>7</v>
      </c>
      <c r="G76" s="74">
        <v>11</v>
      </c>
      <c r="H76" s="803">
        <v>428</v>
      </c>
      <c r="I76" s="812">
        <v>4</v>
      </c>
      <c r="J76" s="835">
        <f>H76/I76</f>
        <v>107</v>
      </c>
      <c r="K76" s="820"/>
      <c r="L76" s="821"/>
    </row>
    <row r="77" spans="1:12" s="25" customFormat="1" ht="30" customHeight="1" x14ac:dyDescent="0.25">
      <c r="A77" s="631" t="s">
        <v>391</v>
      </c>
      <c r="B77" s="629" t="s">
        <v>352</v>
      </c>
      <c r="C77" s="630">
        <v>37724</v>
      </c>
      <c r="D77" s="642" t="s">
        <v>19</v>
      </c>
      <c r="E77" s="119">
        <v>6</v>
      </c>
      <c r="F77" s="73">
        <v>6</v>
      </c>
      <c r="G77" s="74">
        <v>6</v>
      </c>
      <c r="H77" s="801">
        <v>414</v>
      </c>
      <c r="I77" s="812">
        <v>1</v>
      </c>
      <c r="J77" s="835">
        <f>H77/I77</f>
        <v>414</v>
      </c>
      <c r="K77" s="820"/>
      <c r="L77" s="821"/>
    </row>
    <row r="78" spans="1:12" s="25" customFormat="1" ht="30" customHeight="1" x14ac:dyDescent="0.25">
      <c r="A78" s="631" t="s">
        <v>114</v>
      </c>
      <c r="B78" s="629" t="s">
        <v>115</v>
      </c>
      <c r="C78" s="630">
        <v>38015</v>
      </c>
      <c r="D78" s="642" t="s">
        <v>19</v>
      </c>
      <c r="E78" s="119">
        <v>13</v>
      </c>
      <c r="F78" s="73">
        <v>6</v>
      </c>
      <c r="G78" s="74">
        <v>8</v>
      </c>
      <c r="H78" s="801">
        <v>398</v>
      </c>
      <c r="I78" s="812"/>
      <c r="J78" s="835"/>
      <c r="K78" s="820"/>
      <c r="L78" s="821"/>
    </row>
    <row r="79" spans="1:12" s="25" customFormat="1" ht="30" customHeight="1" x14ac:dyDescent="0.25">
      <c r="A79" s="631" t="s">
        <v>230</v>
      </c>
      <c r="B79" s="629" t="s">
        <v>231</v>
      </c>
      <c r="C79" s="630">
        <v>37170</v>
      </c>
      <c r="D79" s="642" t="s">
        <v>21</v>
      </c>
      <c r="E79" s="119">
        <v>11</v>
      </c>
      <c r="F79" s="73">
        <v>5</v>
      </c>
      <c r="G79" s="74">
        <v>10</v>
      </c>
      <c r="H79" s="801">
        <v>394</v>
      </c>
      <c r="I79" s="812"/>
      <c r="J79" s="835"/>
      <c r="K79" s="820"/>
      <c r="L79" s="821"/>
    </row>
    <row r="80" spans="1:12" s="25" customFormat="1" ht="30" customHeight="1" x14ac:dyDescent="0.25">
      <c r="A80" s="633" t="s">
        <v>69</v>
      </c>
      <c r="B80" s="241" t="s">
        <v>39</v>
      </c>
      <c r="C80" s="630">
        <v>39225</v>
      </c>
      <c r="D80" s="642" t="s">
        <v>19</v>
      </c>
      <c r="E80" s="119">
        <v>10</v>
      </c>
      <c r="F80" s="73">
        <v>7</v>
      </c>
      <c r="G80" s="74">
        <v>9</v>
      </c>
      <c r="H80" s="801">
        <v>390</v>
      </c>
      <c r="I80" s="812"/>
      <c r="J80" s="835"/>
      <c r="K80" s="820"/>
      <c r="L80" s="821"/>
    </row>
    <row r="81" spans="1:12" s="25" customFormat="1" ht="30" customHeight="1" x14ac:dyDescent="0.25">
      <c r="A81" s="633" t="s">
        <v>65</v>
      </c>
      <c r="B81" s="241" t="s">
        <v>66</v>
      </c>
      <c r="C81" s="630">
        <v>39220</v>
      </c>
      <c r="D81" s="642" t="s">
        <v>19</v>
      </c>
      <c r="E81" s="119">
        <v>11</v>
      </c>
      <c r="F81" s="73">
        <v>8</v>
      </c>
      <c r="G81" s="74">
        <v>11</v>
      </c>
      <c r="H81" s="803">
        <v>382</v>
      </c>
      <c r="I81" s="812">
        <v>3</v>
      </c>
      <c r="J81" s="835">
        <f>H81/I81</f>
        <v>127.33333333333333</v>
      </c>
      <c r="K81" s="820"/>
      <c r="L81" s="821"/>
    </row>
    <row r="82" spans="1:12" s="25" customFormat="1" ht="30" customHeight="1" x14ac:dyDescent="0.25">
      <c r="A82" s="633" t="s">
        <v>423</v>
      </c>
      <c r="B82" s="241" t="s">
        <v>424</v>
      </c>
      <c r="C82" s="630">
        <v>39404</v>
      </c>
      <c r="D82" s="642" t="s">
        <v>19</v>
      </c>
      <c r="E82" s="119">
        <v>8</v>
      </c>
      <c r="F82" s="73">
        <v>8</v>
      </c>
      <c r="G82" s="74">
        <v>8</v>
      </c>
      <c r="H82" s="801">
        <v>362</v>
      </c>
      <c r="I82" s="812">
        <v>3</v>
      </c>
      <c r="J82" s="835">
        <f>H82/I82</f>
        <v>120.66666666666667</v>
      </c>
      <c r="K82" s="820"/>
      <c r="L82" s="821"/>
    </row>
    <row r="83" spans="1:12" s="25" customFormat="1" ht="30" customHeight="1" x14ac:dyDescent="0.25">
      <c r="A83" s="634" t="s">
        <v>4</v>
      </c>
      <c r="B83" s="628" t="s">
        <v>68</v>
      </c>
      <c r="C83" s="630">
        <v>39354</v>
      </c>
      <c r="D83" s="642" t="s">
        <v>21</v>
      </c>
      <c r="E83" s="119">
        <v>10</v>
      </c>
      <c r="F83" s="73">
        <v>9</v>
      </c>
      <c r="G83" s="74">
        <v>10</v>
      </c>
      <c r="H83" s="801">
        <v>347</v>
      </c>
      <c r="I83" s="812">
        <v>2</v>
      </c>
      <c r="J83" s="835">
        <f>H83/I83</f>
        <v>173.5</v>
      </c>
      <c r="K83" s="820"/>
      <c r="L83" s="821"/>
    </row>
    <row r="84" spans="1:12" s="25" customFormat="1" ht="30" customHeight="1" x14ac:dyDescent="0.25">
      <c r="A84" s="635" t="s">
        <v>148</v>
      </c>
      <c r="B84" s="629" t="s">
        <v>149</v>
      </c>
      <c r="C84" s="630">
        <v>38584</v>
      </c>
      <c r="D84" s="643" t="s">
        <v>22</v>
      </c>
      <c r="E84" s="119">
        <v>22</v>
      </c>
      <c r="F84" s="73">
        <v>5</v>
      </c>
      <c r="G84" s="74">
        <v>7</v>
      </c>
      <c r="H84" s="801">
        <v>344</v>
      </c>
      <c r="I84" s="812"/>
      <c r="J84" s="835"/>
      <c r="K84" s="820">
        <v>9</v>
      </c>
      <c r="L84" s="821">
        <f>H84/K84</f>
        <v>38.222222222222221</v>
      </c>
    </row>
    <row r="85" spans="1:12" s="25" customFormat="1" ht="30" customHeight="1" x14ac:dyDescent="0.25">
      <c r="A85" s="633" t="s">
        <v>94</v>
      </c>
      <c r="B85" s="241" t="s">
        <v>79</v>
      </c>
      <c r="C85" s="630">
        <v>39276</v>
      </c>
      <c r="D85" s="642" t="s">
        <v>20</v>
      </c>
      <c r="E85" s="119">
        <v>9</v>
      </c>
      <c r="F85" s="73">
        <v>7</v>
      </c>
      <c r="G85" s="74">
        <v>9</v>
      </c>
      <c r="H85" s="801">
        <v>340</v>
      </c>
      <c r="I85" s="812">
        <v>3</v>
      </c>
      <c r="J85" s="835">
        <f>H85/I85</f>
        <v>113.33333333333333</v>
      </c>
      <c r="K85" s="820"/>
      <c r="L85" s="821"/>
    </row>
    <row r="86" spans="1:12" s="25" customFormat="1" ht="30" customHeight="1" x14ac:dyDescent="0.25">
      <c r="A86" s="631" t="s">
        <v>196</v>
      </c>
      <c r="B86" s="629" t="s">
        <v>197</v>
      </c>
      <c r="C86" s="630">
        <v>37008</v>
      </c>
      <c r="D86" s="643" t="s">
        <v>22</v>
      </c>
      <c r="E86" s="119">
        <v>9</v>
      </c>
      <c r="F86" s="73">
        <v>4</v>
      </c>
      <c r="G86" s="74">
        <v>5</v>
      </c>
      <c r="H86" s="801">
        <v>330</v>
      </c>
      <c r="I86" s="812"/>
      <c r="J86" s="835"/>
      <c r="K86" s="820">
        <v>2</v>
      </c>
      <c r="L86" s="821">
        <f>H86/K86</f>
        <v>165</v>
      </c>
    </row>
    <row r="87" spans="1:12" s="25" customFormat="1" ht="30" customHeight="1" x14ac:dyDescent="0.25">
      <c r="A87" s="631" t="s">
        <v>238</v>
      </c>
      <c r="B87" s="629" t="s">
        <v>239</v>
      </c>
      <c r="C87" s="630">
        <v>37858</v>
      </c>
      <c r="D87" s="642" t="s">
        <v>19</v>
      </c>
      <c r="E87" s="119">
        <v>14</v>
      </c>
      <c r="F87" s="73">
        <v>4</v>
      </c>
      <c r="G87" s="74">
        <v>10</v>
      </c>
      <c r="H87" s="801">
        <v>327</v>
      </c>
      <c r="I87" s="812"/>
      <c r="J87" s="835"/>
      <c r="K87" s="820"/>
      <c r="L87" s="821"/>
    </row>
    <row r="88" spans="1:12" s="25" customFormat="1" ht="30" customHeight="1" x14ac:dyDescent="0.25">
      <c r="A88" s="631" t="s">
        <v>29</v>
      </c>
      <c r="B88" s="629" t="s">
        <v>30</v>
      </c>
      <c r="C88" s="630">
        <v>38776</v>
      </c>
      <c r="D88" s="644" t="s">
        <v>20</v>
      </c>
      <c r="E88" s="119">
        <v>13</v>
      </c>
      <c r="F88" s="73">
        <v>6</v>
      </c>
      <c r="G88" s="74">
        <v>12</v>
      </c>
      <c r="H88" s="801">
        <v>327</v>
      </c>
      <c r="I88" s="812">
        <v>4</v>
      </c>
      <c r="J88" s="835">
        <f>H88/I88</f>
        <v>81.75</v>
      </c>
      <c r="K88" s="820"/>
      <c r="L88" s="821"/>
    </row>
    <row r="89" spans="1:12" s="25" customFormat="1" ht="30" customHeight="1" thickBot="1" x14ac:dyDescent="0.3">
      <c r="A89" s="631" t="s">
        <v>26</v>
      </c>
      <c r="B89" s="629" t="s">
        <v>27</v>
      </c>
      <c r="C89" s="630">
        <v>38832</v>
      </c>
      <c r="D89" s="645" t="s">
        <v>19</v>
      </c>
      <c r="E89" s="617">
        <v>10</v>
      </c>
      <c r="F89" s="80">
        <v>7</v>
      </c>
      <c r="G89" s="81">
        <v>9</v>
      </c>
      <c r="H89" s="804">
        <v>310</v>
      </c>
      <c r="I89" s="812">
        <v>4</v>
      </c>
      <c r="J89" s="835">
        <f>H89/I89</f>
        <v>77.5</v>
      </c>
      <c r="K89" s="820"/>
      <c r="L89" s="821"/>
    </row>
    <row r="90" spans="1:12" s="25" customFormat="1" ht="30" customHeight="1" x14ac:dyDescent="0.25">
      <c r="A90" s="647" t="s">
        <v>223</v>
      </c>
      <c r="B90" s="648" t="s">
        <v>224</v>
      </c>
      <c r="C90" s="649">
        <v>37547</v>
      </c>
      <c r="D90" s="650" t="s">
        <v>20</v>
      </c>
      <c r="E90" s="614">
        <v>17</v>
      </c>
      <c r="F90" s="615">
        <v>4</v>
      </c>
      <c r="G90" s="616">
        <v>13</v>
      </c>
      <c r="H90" s="806">
        <v>308</v>
      </c>
      <c r="I90" s="812"/>
      <c r="J90" s="835"/>
      <c r="K90" s="820"/>
      <c r="L90" s="821"/>
    </row>
    <row r="91" spans="1:12" s="25" customFormat="1" ht="30" customHeight="1" x14ac:dyDescent="0.25">
      <c r="A91" s="631" t="s">
        <v>342</v>
      </c>
      <c r="B91" s="629" t="s">
        <v>358</v>
      </c>
      <c r="C91" s="630">
        <v>36258</v>
      </c>
      <c r="D91" s="642" t="s">
        <v>22</v>
      </c>
      <c r="E91" s="119">
        <v>10</v>
      </c>
      <c r="F91" s="73">
        <v>3</v>
      </c>
      <c r="G91" s="74">
        <v>3</v>
      </c>
      <c r="H91" s="801">
        <v>270</v>
      </c>
      <c r="I91" s="812"/>
      <c r="J91" s="835"/>
      <c r="K91" s="820">
        <v>2</v>
      </c>
      <c r="L91" s="821">
        <f>H91/K91</f>
        <v>135</v>
      </c>
    </row>
    <row r="92" spans="1:12" s="25" customFormat="1" ht="30" customHeight="1" x14ac:dyDescent="0.25">
      <c r="A92" s="635" t="s">
        <v>146</v>
      </c>
      <c r="B92" s="629" t="s">
        <v>147</v>
      </c>
      <c r="C92" s="630">
        <v>38552</v>
      </c>
      <c r="D92" s="642" t="s">
        <v>22</v>
      </c>
      <c r="E92" s="119">
        <v>9</v>
      </c>
      <c r="F92" s="73">
        <v>4</v>
      </c>
      <c r="G92" s="74">
        <v>5</v>
      </c>
      <c r="H92" s="801">
        <v>267</v>
      </c>
      <c r="I92" s="812"/>
      <c r="J92" s="835"/>
      <c r="K92" s="820">
        <v>3</v>
      </c>
      <c r="L92" s="821">
        <f>H92/K92</f>
        <v>89</v>
      </c>
    </row>
    <row r="93" spans="1:12" s="25" customFormat="1" ht="30" customHeight="1" x14ac:dyDescent="0.25">
      <c r="A93" s="633" t="s">
        <v>429</v>
      </c>
      <c r="B93" s="241" t="s">
        <v>430</v>
      </c>
      <c r="C93" s="630">
        <v>39579</v>
      </c>
      <c r="D93" s="642" t="s">
        <v>20</v>
      </c>
      <c r="E93" s="119">
        <v>6</v>
      </c>
      <c r="F93" s="73">
        <v>6</v>
      </c>
      <c r="G93" s="74">
        <v>6</v>
      </c>
      <c r="H93" s="801">
        <v>260</v>
      </c>
      <c r="I93" s="812">
        <v>3</v>
      </c>
      <c r="J93" s="835">
        <f>H93/I93</f>
        <v>86.666666666666671</v>
      </c>
      <c r="K93" s="820"/>
      <c r="L93" s="821"/>
    </row>
    <row r="94" spans="1:12" s="25" customFormat="1" ht="30" customHeight="1" x14ac:dyDescent="0.25">
      <c r="A94" s="635" t="s">
        <v>406</v>
      </c>
      <c r="B94" s="629" t="s">
        <v>407</v>
      </c>
      <c r="C94" s="630">
        <v>38507</v>
      </c>
      <c r="D94" s="643" t="s">
        <v>20</v>
      </c>
      <c r="E94" s="119">
        <v>7</v>
      </c>
      <c r="F94" s="73">
        <v>4</v>
      </c>
      <c r="G94" s="74">
        <v>7</v>
      </c>
      <c r="H94" s="801">
        <v>247</v>
      </c>
      <c r="I94" s="812">
        <v>3</v>
      </c>
      <c r="J94" s="835">
        <f>H94/I94</f>
        <v>82.333333333333329</v>
      </c>
      <c r="K94" s="820"/>
      <c r="L94" s="821"/>
    </row>
    <row r="95" spans="1:12" s="25" customFormat="1" ht="30" customHeight="1" x14ac:dyDescent="0.25">
      <c r="A95" s="631" t="s">
        <v>294</v>
      </c>
      <c r="B95" s="629" t="s">
        <v>295</v>
      </c>
      <c r="C95" s="630">
        <v>37690</v>
      </c>
      <c r="D95" s="642" t="s">
        <v>22</v>
      </c>
      <c r="E95" s="119">
        <v>15</v>
      </c>
      <c r="F95" s="73">
        <v>4</v>
      </c>
      <c r="G95" s="74">
        <v>4</v>
      </c>
      <c r="H95" s="801">
        <v>246</v>
      </c>
      <c r="I95" s="812"/>
      <c r="J95" s="835"/>
      <c r="K95" s="820">
        <v>0</v>
      </c>
      <c r="L95" s="821"/>
    </row>
    <row r="96" spans="1:12" s="25" customFormat="1" ht="30" customHeight="1" x14ac:dyDescent="0.25">
      <c r="A96" s="631" t="s">
        <v>70</v>
      </c>
      <c r="B96" s="629" t="s">
        <v>71</v>
      </c>
      <c r="C96" s="630">
        <v>38963</v>
      </c>
      <c r="D96" s="644" t="s">
        <v>21</v>
      </c>
      <c r="E96" s="119">
        <v>10</v>
      </c>
      <c r="F96" s="73">
        <v>4</v>
      </c>
      <c r="G96" s="74">
        <v>9</v>
      </c>
      <c r="H96" s="801">
        <v>240</v>
      </c>
      <c r="I96" s="812">
        <v>6</v>
      </c>
      <c r="J96" s="835">
        <f>H96/I96</f>
        <v>40</v>
      </c>
      <c r="K96" s="820"/>
      <c r="L96" s="821"/>
    </row>
    <row r="97" spans="1:12" s="25" customFormat="1" ht="30" customHeight="1" x14ac:dyDescent="0.25">
      <c r="A97" s="631" t="s">
        <v>198</v>
      </c>
      <c r="B97" s="629" t="s">
        <v>113</v>
      </c>
      <c r="C97" s="630">
        <v>37083</v>
      </c>
      <c r="D97" s="642" t="s">
        <v>19</v>
      </c>
      <c r="E97" s="119">
        <v>15</v>
      </c>
      <c r="F97" s="73">
        <v>3</v>
      </c>
      <c r="G97" s="74">
        <v>4</v>
      </c>
      <c r="H97" s="801">
        <v>230</v>
      </c>
      <c r="I97" s="812">
        <v>1</v>
      </c>
      <c r="J97" s="835">
        <f>H97/I97</f>
        <v>230</v>
      </c>
      <c r="K97" s="820"/>
      <c r="L97" s="821"/>
    </row>
    <row r="98" spans="1:12" s="25" customFormat="1" ht="30" customHeight="1" x14ac:dyDescent="0.25">
      <c r="A98" s="631" t="s">
        <v>116</v>
      </c>
      <c r="B98" s="629" t="s">
        <v>117</v>
      </c>
      <c r="C98" s="630">
        <v>38050</v>
      </c>
      <c r="D98" s="642" t="s">
        <v>19</v>
      </c>
      <c r="E98" s="119">
        <v>12</v>
      </c>
      <c r="F98" s="73">
        <v>3</v>
      </c>
      <c r="G98" s="74">
        <v>8</v>
      </c>
      <c r="H98" s="801">
        <v>227</v>
      </c>
      <c r="I98" s="812">
        <v>1</v>
      </c>
      <c r="J98" s="835">
        <f>H98/I98</f>
        <v>227</v>
      </c>
      <c r="K98" s="820"/>
      <c r="L98" s="821"/>
    </row>
    <row r="99" spans="1:12" s="25" customFormat="1" ht="30" customHeight="1" x14ac:dyDescent="0.25">
      <c r="A99" s="635" t="s">
        <v>394</v>
      </c>
      <c r="B99" s="629" t="s">
        <v>395</v>
      </c>
      <c r="C99" s="630">
        <v>38612</v>
      </c>
      <c r="D99" s="643" t="s">
        <v>22</v>
      </c>
      <c r="E99" s="403">
        <v>8</v>
      </c>
      <c r="F99" s="84">
        <v>4</v>
      </c>
      <c r="G99" s="82">
        <v>4</v>
      </c>
      <c r="H99" s="804">
        <v>224</v>
      </c>
      <c r="I99" s="812"/>
      <c r="J99" s="835"/>
      <c r="K99" s="820">
        <v>1</v>
      </c>
      <c r="L99" s="821">
        <f>H99/K99</f>
        <v>224</v>
      </c>
    </row>
    <row r="100" spans="1:12" ht="30" customHeight="1" x14ac:dyDescent="0.4">
      <c r="A100" s="631" t="s">
        <v>288</v>
      </c>
      <c r="B100" s="629" t="s">
        <v>24</v>
      </c>
      <c r="C100" s="630">
        <v>37718</v>
      </c>
      <c r="D100" s="642" t="s">
        <v>21</v>
      </c>
      <c r="E100" s="119">
        <v>9</v>
      </c>
      <c r="F100" s="73">
        <v>3</v>
      </c>
      <c r="G100" s="74">
        <v>7</v>
      </c>
      <c r="H100" s="801">
        <v>221</v>
      </c>
      <c r="I100" s="815">
        <v>3</v>
      </c>
      <c r="J100" s="835">
        <f>H100/I100</f>
        <v>73.666666666666671</v>
      </c>
      <c r="K100" s="824"/>
      <c r="L100" s="821"/>
    </row>
    <row r="101" spans="1:12" ht="30" customHeight="1" x14ac:dyDescent="0.4">
      <c r="A101" s="631" t="s">
        <v>410</v>
      </c>
      <c r="B101" s="629" t="s">
        <v>411</v>
      </c>
      <c r="C101" s="630">
        <v>38817</v>
      </c>
      <c r="D101" s="642" t="s">
        <v>20</v>
      </c>
      <c r="E101" s="119">
        <v>6</v>
      </c>
      <c r="F101" s="73">
        <v>4</v>
      </c>
      <c r="G101" s="74">
        <v>5</v>
      </c>
      <c r="H101" s="801">
        <v>219</v>
      </c>
      <c r="I101" s="815">
        <v>1</v>
      </c>
      <c r="J101" s="835">
        <f>H101/I101</f>
        <v>219</v>
      </c>
      <c r="K101" s="824"/>
      <c r="L101" s="821"/>
    </row>
    <row r="102" spans="1:12" ht="30" customHeight="1" x14ac:dyDescent="0.4">
      <c r="A102" s="631" t="s">
        <v>385</v>
      </c>
      <c r="B102" s="629" t="s">
        <v>386</v>
      </c>
      <c r="C102" s="630">
        <v>37881</v>
      </c>
      <c r="D102" s="642" t="s">
        <v>19</v>
      </c>
      <c r="E102" s="119">
        <v>11</v>
      </c>
      <c r="F102" s="73">
        <v>2</v>
      </c>
      <c r="G102" s="74">
        <v>5</v>
      </c>
      <c r="H102" s="801">
        <v>210</v>
      </c>
      <c r="I102" s="815"/>
      <c r="J102" s="835"/>
      <c r="K102" s="824"/>
      <c r="L102" s="821"/>
    </row>
    <row r="103" spans="1:12" ht="30" customHeight="1" x14ac:dyDescent="0.4">
      <c r="A103" s="631" t="s">
        <v>201</v>
      </c>
      <c r="B103" s="629" t="s">
        <v>35</v>
      </c>
      <c r="C103" s="630">
        <v>37544</v>
      </c>
      <c r="D103" s="642" t="s">
        <v>20</v>
      </c>
      <c r="E103" s="119">
        <v>13</v>
      </c>
      <c r="F103" s="73">
        <v>1</v>
      </c>
      <c r="G103" s="74">
        <v>9</v>
      </c>
      <c r="H103" s="801">
        <v>202</v>
      </c>
      <c r="I103" s="815"/>
      <c r="J103" s="835"/>
      <c r="K103" s="824"/>
      <c r="L103" s="825"/>
    </row>
    <row r="104" spans="1:12" ht="30" customHeight="1" x14ac:dyDescent="0.4">
      <c r="A104" s="631" t="s">
        <v>131</v>
      </c>
      <c r="B104" s="629" t="s">
        <v>133</v>
      </c>
      <c r="C104" s="630">
        <v>38260</v>
      </c>
      <c r="D104" s="642" t="s">
        <v>20</v>
      </c>
      <c r="E104" s="119">
        <v>15</v>
      </c>
      <c r="F104" s="73">
        <v>3</v>
      </c>
      <c r="G104" s="74">
        <v>5</v>
      </c>
      <c r="H104" s="801">
        <v>196</v>
      </c>
      <c r="I104" s="815">
        <v>1</v>
      </c>
      <c r="J104" s="835">
        <f>H104/I104</f>
        <v>196</v>
      </c>
      <c r="K104" s="824"/>
      <c r="L104" s="821"/>
    </row>
    <row r="105" spans="1:12" ht="30" customHeight="1" x14ac:dyDescent="0.4">
      <c r="A105" s="638" t="s">
        <v>88</v>
      </c>
      <c r="B105" s="629" t="s">
        <v>23</v>
      </c>
      <c r="C105" s="630">
        <v>38862</v>
      </c>
      <c r="D105" s="645" t="s">
        <v>20</v>
      </c>
      <c r="E105" s="119">
        <v>5</v>
      </c>
      <c r="F105" s="73">
        <v>5</v>
      </c>
      <c r="G105" s="74">
        <v>5</v>
      </c>
      <c r="H105" s="801">
        <v>188</v>
      </c>
      <c r="I105" s="815">
        <v>3</v>
      </c>
      <c r="J105" s="835">
        <f>H105/I105</f>
        <v>62.666666666666664</v>
      </c>
      <c r="K105" s="824"/>
      <c r="L105" s="821"/>
    </row>
    <row r="106" spans="1:12" ht="30" customHeight="1" x14ac:dyDescent="0.4">
      <c r="A106" s="633" t="s">
        <v>421</v>
      </c>
      <c r="B106" s="241" t="s">
        <v>422</v>
      </c>
      <c r="C106" s="630">
        <v>39084</v>
      </c>
      <c r="D106" s="642" t="s">
        <v>20</v>
      </c>
      <c r="E106" s="119">
        <v>6</v>
      </c>
      <c r="F106" s="73">
        <v>5</v>
      </c>
      <c r="G106" s="74">
        <v>6</v>
      </c>
      <c r="H106" s="803">
        <v>184</v>
      </c>
      <c r="I106" s="815">
        <v>2</v>
      </c>
      <c r="J106" s="835">
        <f>H106/I106</f>
        <v>92</v>
      </c>
      <c r="K106" s="824"/>
      <c r="L106" s="821"/>
    </row>
    <row r="107" spans="1:12" ht="30" customHeight="1" x14ac:dyDescent="0.4">
      <c r="A107" s="631" t="s">
        <v>234</v>
      </c>
      <c r="B107" s="629" t="s">
        <v>235</v>
      </c>
      <c r="C107" s="630">
        <v>37462</v>
      </c>
      <c r="D107" s="642" t="s">
        <v>20</v>
      </c>
      <c r="E107" s="119">
        <v>17</v>
      </c>
      <c r="F107" s="73">
        <v>1</v>
      </c>
      <c r="G107" s="74">
        <v>11</v>
      </c>
      <c r="H107" s="801">
        <v>178</v>
      </c>
      <c r="I107" s="815">
        <v>1</v>
      </c>
      <c r="J107" s="835">
        <f>H107/I107</f>
        <v>178</v>
      </c>
      <c r="K107" s="824"/>
      <c r="L107" s="821"/>
    </row>
    <row r="108" spans="1:12" ht="30" customHeight="1" x14ac:dyDescent="0.4">
      <c r="A108" s="631" t="s">
        <v>131</v>
      </c>
      <c r="B108" s="629" t="s">
        <v>132</v>
      </c>
      <c r="C108" s="630">
        <v>38260</v>
      </c>
      <c r="D108" s="642" t="s">
        <v>20</v>
      </c>
      <c r="E108" s="119">
        <v>9</v>
      </c>
      <c r="F108" s="73">
        <v>1</v>
      </c>
      <c r="G108" s="74">
        <v>6</v>
      </c>
      <c r="H108" s="801">
        <v>174</v>
      </c>
      <c r="I108" s="815"/>
      <c r="J108" s="835"/>
      <c r="K108" s="824"/>
      <c r="L108" s="821"/>
    </row>
    <row r="109" spans="1:12" ht="30" customHeight="1" x14ac:dyDescent="0.4">
      <c r="A109" s="631" t="s">
        <v>227</v>
      </c>
      <c r="B109" s="629" t="s">
        <v>285</v>
      </c>
      <c r="C109" s="630">
        <v>37496</v>
      </c>
      <c r="D109" s="642" t="s">
        <v>21</v>
      </c>
      <c r="E109" s="119">
        <v>7</v>
      </c>
      <c r="F109" s="73">
        <v>2</v>
      </c>
      <c r="G109" s="74">
        <v>5</v>
      </c>
      <c r="H109" s="801">
        <v>174</v>
      </c>
      <c r="I109" s="815">
        <v>1</v>
      </c>
      <c r="J109" s="835">
        <f>H109/I109</f>
        <v>174</v>
      </c>
      <c r="K109" s="824"/>
      <c r="L109" s="821"/>
    </row>
    <row r="110" spans="1:12" ht="30" customHeight="1" x14ac:dyDescent="0.4">
      <c r="A110" s="634" t="s">
        <v>95</v>
      </c>
      <c r="B110" s="627" t="s">
        <v>96</v>
      </c>
      <c r="C110" s="630">
        <v>39699</v>
      </c>
      <c r="D110" s="642" t="s">
        <v>22</v>
      </c>
      <c r="E110" s="119">
        <v>14</v>
      </c>
      <c r="F110" s="73">
        <v>2</v>
      </c>
      <c r="G110" s="74">
        <v>8</v>
      </c>
      <c r="H110" s="801">
        <v>174</v>
      </c>
      <c r="I110" s="815"/>
      <c r="J110" s="835"/>
      <c r="K110" s="824">
        <v>5</v>
      </c>
      <c r="L110" s="821">
        <f>H110/K110</f>
        <v>34.799999999999997</v>
      </c>
    </row>
    <row r="111" spans="1:12" ht="30" customHeight="1" x14ac:dyDescent="0.4">
      <c r="A111" s="631" t="s">
        <v>387</v>
      </c>
      <c r="B111" s="629" t="s">
        <v>388</v>
      </c>
      <c r="C111" s="630">
        <v>37633</v>
      </c>
      <c r="D111" s="642" t="s">
        <v>19</v>
      </c>
      <c r="E111" s="119">
        <v>11</v>
      </c>
      <c r="F111" s="73">
        <v>2</v>
      </c>
      <c r="G111" s="74">
        <v>6</v>
      </c>
      <c r="H111" s="801">
        <v>165</v>
      </c>
      <c r="I111" s="815"/>
      <c r="J111" s="835"/>
      <c r="K111" s="824"/>
      <c r="L111" s="821"/>
    </row>
    <row r="112" spans="1:12" ht="30" customHeight="1" x14ac:dyDescent="0.4">
      <c r="A112" s="631" t="s">
        <v>228</v>
      </c>
      <c r="B112" s="629" t="s">
        <v>229</v>
      </c>
      <c r="C112" s="630">
        <v>36944</v>
      </c>
      <c r="D112" s="643" t="s">
        <v>22</v>
      </c>
      <c r="E112" s="119">
        <v>6</v>
      </c>
      <c r="F112" s="73">
        <v>2</v>
      </c>
      <c r="G112" s="74">
        <v>3</v>
      </c>
      <c r="H112" s="801">
        <v>164</v>
      </c>
      <c r="I112" s="815"/>
      <c r="J112" s="835"/>
      <c r="K112" s="824">
        <v>5</v>
      </c>
      <c r="L112" s="821">
        <f>H112/K112</f>
        <v>32.799999999999997</v>
      </c>
    </row>
    <row r="113" spans="1:12" ht="30" customHeight="1" x14ac:dyDescent="0.4">
      <c r="A113" s="633" t="s">
        <v>249</v>
      </c>
      <c r="B113" s="241" t="s">
        <v>250</v>
      </c>
      <c r="C113" s="236">
        <v>38056</v>
      </c>
      <c r="D113" s="642" t="s">
        <v>21</v>
      </c>
      <c r="E113" s="119">
        <v>6</v>
      </c>
      <c r="F113" s="73">
        <v>2</v>
      </c>
      <c r="G113" s="74">
        <v>6</v>
      </c>
      <c r="H113" s="801">
        <v>154</v>
      </c>
      <c r="I113" s="815">
        <v>2</v>
      </c>
      <c r="J113" s="835">
        <f>H113/I113</f>
        <v>77</v>
      </c>
      <c r="K113" s="824"/>
      <c r="L113" s="825"/>
    </row>
    <row r="114" spans="1:12" ht="30" customHeight="1" x14ac:dyDescent="0.4">
      <c r="A114" s="631" t="s">
        <v>237</v>
      </c>
      <c r="B114" s="629" t="s">
        <v>68</v>
      </c>
      <c r="C114" s="630">
        <v>37318</v>
      </c>
      <c r="D114" s="642" t="s">
        <v>21</v>
      </c>
      <c r="E114" s="119">
        <v>3</v>
      </c>
      <c r="F114" s="73">
        <v>2</v>
      </c>
      <c r="G114" s="74">
        <v>3</v>
      </c>
      <c r="H114" s="801">
        <v>154</v>
      </c>
      <c r="I114" s="815">
        <v>2</v>
      </c>
      <c r="J114" s="835">
        <f>H114/I114</f>
        <v>77</v>
      </c>
      <c r="K114" s="824"/>
      <c r="L114" s="821"/>
    </row>
    <row r="115" spans="1:12" ht="30" customHeight="1" x14ac:dyDescent="0.4">
      <c r="A115" s="631" t="s">
        <v>379</v>
      </c>
      <c r="B115" s="629" t="s">
        <v>380</v>
      </c>
      <c r="C115" s="630">
        <v>36091</v>
      </c>
      <c r="D115" s="642" t="s">
        <v>20</v>
      </c>
      <c r="E115" s="119">
        <v>8</v>
      </c>
      <c r="F115" s="73">
        <v>2</v>
      </c>
      <c r="G115" s="74">
        <v>6</v>
      </c>
      <c r="H115" s="801">
        <v>145</v>
      </c>
      <c r="I115" s="815">
        <v>1</v>
      </c>
      <c r="J115" s="835">
        <f>H115/I115</f>
        <v>145</v>
      </c>
      <c r="K115" s="824"/>
      <c r="L115" s="825"/>
    </row>
    <row r="116" spans="1:12" ht="30" customHeight="1" x14ac:dyDescent="0.4">
      <c r="A116" s="633" t="s">
        <v>431</v>
      </c>
      <c r="B116" s="241" t="s">
        <v>430</v>
      </c>
      <c r="C116" s="630">
        <v>39579</v>
      </c>
      <c r="D116" s="642" t="s">
        <v>20</v>
      </c>
      <c r="E116" s="119">
        <v>1</v>
      </c>
      <c r="F116" s="73">
        <v>5</v>
      </c>
      <c r="G116" s="74">
        <v>5</v>
      </c>
      <c r="H116" s="801">
        <v>142</v>
      </c>
      <c r="I116" s="815">
        <v>3</v>
      </c>
      <c r="J116" s="835">
        <f>H116/I116</f>
        <v>47.333333333333336</v>
      </c>
      <c r="K116" s="824"/>
      <c r="L116" s="821"/>
    </row>
    <row r="117" spans="1:12" ht="30" customHeight="1" x14ac:dyDescent="0.4">
      <c r="A117" s="631" t="s">
        <v>202</v>
      </c>
      <c r="B117" s="629" t="s">
        <v>71</v>
      </c>
      <c r="C117" s="630">
        <v>36897</v>
      </c>
      <c r="D117" s="642" t="s">
        <v>20</v>
      </c>
      <c r="E117" s="119">
        <v>14</v>
      </c>
      <c r="F117" s="73">
        <v>1</v>
      </c>
      <c r="G117" s="74">
        <v>9</v>
      </c>
      <c r="H117" s="801">
        <v>140</v>
      </c>
      <c r="I117" s="815"/>
      <c r="J117" s="835"/>
      <c r="K117" s="824"/>
      <c r="L117" s="821"/>
    </row>
    <row r="118" spans="1:12" ht="30" customHeight="1" x14ac:dyDescent="0.4">
      <c r="A118" s="631" t="s">
        <v>216</v>
      </c>
      <c r="B118" s="629" t="s">
        <v>296</v>
      </c>
      <c r="C118" s="630">
        <v>37267</v>
      </c>
      <c r="D118" s="642" t="s">
        <v>19</v>
      </c>
      <c r="E118" s="119">
        <v>2</v>
      </c>
      <c r="F118" s="73">
        <v>2</v>
      </c>
      <c r="G118" s="74">
        <v>2</v>
      </c>
      <c r="H118" s="801">
        <v>131</v>
      </c>
      <c r="I118" s="815"/>
      <c r="J118" s="835"/>
      <c r="K118" s="824"/>
      <c r="L118" s="821"/>
    </row>
    <row r="119" spans="1:12" ht="30" customHeight="1" x14ac:dyDescent="0.4">
      <c r="A119" s="635" t="s">
        <v>31</v>
      </c>
      <c r="B119" s="629" t="s">
        <v>412</v>
      </c>
      <c r="C119" s="630">
        <v>38656</v>
      </c>
      <c r="D119" s="642" t="s">
        <v>20</v>
      </c>
      <c r="E119" s="119">
        <v>6</v>
      </c>
      <c r="F119" s="73">
        <v>2</v>
      </c>
      <c r="G119" s="74">
        <v>5</v>
      </c>
      <c r="H119" s="801">
        <v>130</v>
      </c>
      <c r="I119" s="815"/>
      <c r="J119" s="835"/>
      <c r="K119" s="824"/>
      <c r="L119" s="821"/>
    </row>
    <row r="120" spans="1:12" ht="30" customHeight="1" x14ac:dyDescent="0.4">
      <c r="A120" s="633" t="s">
        <v>125</v>
      </c>
      <c r="B120" s="241" t="s">
        <v>425</v>
      </c>
      <c r="C120" s="630">
        <v>39448</v>
      </c>
      <c r="D120" s="642" t="s">
        <v>20</v>
      </c>
      <c r="E120" s="119">
        <v>3</v>
      </c>
      <c r="F120" s="73">
        <v>8</v>
      </c>
      <c r="G120" s="74">
        <v>7</v>
      </c>
      <c r="H120" s="801">
        <v>129</v>
      </c>
      <c r="I120" s="815">
        <v>1</v>
      </c>
      <c r="J120" s="835">
        <f>H120/I120</f>
        <v>129</v>
      </c>
      <c r="K120" s="824"/>
      <c r="L120" s="821"/>
    </row>
    <row r="121" spans="1:12" ht="30" customHeight="1" x14ac:dyDescent="0.4">
      <c r="A121" s="631" t="s">
        <v>38</v>
      </c>
      <c r="B121" s="629" t="s">
        <v>3</v>
      </c>
      <c r="C121" s="630">
        <v>39035</v>
      </c>
      <c r="D121" s="645" t="s">
        <v>20</v>
      </c>
      <c r="E121" s="119">
        <v>8</v>
      </c>
      <c r="F121" s="73">
        <v>2</v>
      </c>
      <c r="G121" s="74">
        <v>6</v>
      </c>
      <c r="H121" s="805">
        <v>127</v>
      </c>
      <c r="I121" s="815"/>
      <c r="J121" s="835"/>
      <c r="K121" s="824"/>
      <c r="L121" s="825"/>
    </row>
    <row r="122" spans="1:12" ht="30" customHeight="1" x14ac:dyDescent="0.4">
      <c r="A122" s="631" t="s">
        <v>266</v>
      </c>
      <c r="B122" s="629" t="s">
        <v>267</v>
      </c>
      <c r="C122" s="630">
        <v>37618</v>
      </c>
      <c r="D122" s="643" t="s">
        <v>20</v>
      </c>
      <c r="E122" s="119">
        <v>4</v>
      </c>
      <c r="F122" s="73">
        <v>1</v>
      </c>
      <c r="G122" s="74">
        <v>3</v>
      </c>
      <c r="H122" s="802">
        <v>127</v>
      </c>
      <c r="I122" s="815"/>
      <c r="J122" s="835"/>
      <c r="K122" s="824"/>
      <c r="L122" s="821"/>
    </row>
    <row r="123" spans="1:12" ht="30" customHeight="1" x14ac:dyDescent="0.4">
      <c r="A123" s="633" t="s">
        <v>97</v>
      </c>
      <c r="B123" s="241" t="s">
        <v>98</v>
      </c>
      <c r="C123" s="630">
        <v>39708</v>
      </c>
      <c r="D123" s="642" t="s">
        <v>20</v>
      </c>
      <c r="E123" s="119">
        <v>7</v>
      </c>
      <c r="F123" s="73">
        <v>0</v>
      </c>
      <c r="G123" s="74">
        <v>7</v>
      </c>
      <c r="H123" s="801">
        <v>122</v>
      </c>
      <c r="I123" s="815">
        <v>2</v>
      </c>
      <c r="J123" s="835">
        <f>H123/I123</f>
        <v>61</v>
      </c>
      <c r="K123" s="824"/>
      <c r="L123" s="821"/>
    </row>
    <row r="124" spans="1:12" ht="30" customHeight="1" x14ac:dyDescent="0.4">
      <c r="A124" s="631" t="s">
        <v>213</v>
      </c>
      <c r="B124" s="629" t="s">
        <v>115</v>
      </c>
      <c r="C124" s="630">
        <v>37478</v>
      </c>
      <c r="D124" s="642" t="s">
        <v>19</v>
      </c>
      <c r="E124" s="119">
        <v>6</v>
      </c>
      <c r="F124" s="73">
        <v>1</v>
      </c>
      <c r="G124" s="74">
        <v>5</v>
      </c>
      <c r="H124" s="801">
        <v>120</v>
      </c>
      <c r="I124" s="815"/>
      <c r="J124" s="835"/>
      <c r="K124" s="824"/>
      <c r="L124" s="821"/>
    </row>
    <row r="125" spans="1:12" ht="30" customHeight="1" x14ac:dyDescent="0.4">
      <c r="A125" s="631" t="s">
        <v>31</v>
      </c>
      <c r="B125" s="629" t="s">
        <v>33</v>
      </c>
      <c r="C125" s="630">
        <v>38968</v>
      </c>
      <c r="D125" s="645" t="s">
        <v>20</v>
      </c>
      <c r="E125" s="119">
        <v>5</v>
      </c>
      <c r="F125" s="73">
        <v>3</v>
      </c>
      <c r="G125" s="74">
        <v>5</v>
      </c>
      <c r="H125" s="801">
        <v>109</v>
      </c>
      <c r="I125" s="815">
        <v>2</v>
      </c>
      <c r="J125" s="835">
        <f>H125/I125</f>
        <v>54.5</v>
      </c>
      <c r="K125" s="824"/>
      <c r="L125" s="821"/>
    </row>
    <row r="126" spans="1:12" ht="30" customHeight="1" x14ac:dyDescent="0.4">
      <c r="A126" s="631" t="s">
        <v>389</v>
      </c>
      <c r="B126" s="629" t="s">
        <v>390</v>
      </c>
      <c r="C126" s="630">
        <v>37724</v>
      </c>
      <c r="D126" s="642" t="s">
        <v>19</v>
      </c>
      <c r="E126" s="119">
        <v>6</v>
      </c>
      <c r="F126" s="73">
        <v>0</v>
      </c>
      <c r="G126" s="74">
        <v>4</v>
      </c>
      <c r="H126" s="801">
        <v>108</v>
      </c>
      <c r="I126" s="815"/>
      <c r="J126" s="835"/>
      <c r="K126" s="824"/>
      <c r="L126" s="821"/>
    </row>
    <row r="127" spans="1:12" ht="30" customHeight="1" x14ac:dyDescent="0.4">
      <c r="A127" s="637" t="s">
        <v>93</v>
      </c>
      <c r="B127" s="241" t="s">
        <v>75</v>
      </c>
      <c r="C127" s="630">
        <v>39247</v>
      </c>
      <c r="D127" s="642" t="s">
        <v>20</v>
      </c>
      <c r="E127" s="119">
        <v>5</v>
      </c>
      <c r="F127" s="73">
        <v>1</v>
      </c>
      <c r="G127" s="74">
        <v>4</v>
      </c>
      <c r="H127" s="801">
        <v>105</v>
      </c>
      <c r="I127" s="815"/>
      <c r="J127" s="835"/>
      <c r="K127" s="824"/>
      <c r="L127" s="821"/>
    </row>
    <row r="128" spans="1:12" ht="30" customHeight="1" x14ac:dyDescent="0.4">
      <c r="A128" s="631" t="s">
        <v>5</v>
      </c>
      <c r="B128" s="629" t="s">
        <v>24</v>
      </c>
      <c r="C128" s="630">
        <v>39004</v>
      </c>
      <c r="D128" s="645" t="s">
        <v>20</v>
      </c>
      <c r="E128" s="119">
        <v>3</v>
      </c>
      <c r="F128" s="73">
        <v>1</v>
      </c>
      <c r="G128" s="74">
        <v>3</v>
      </c>
      <c r="H128" s="805">
        <v>104</v>
      </c>
      <c r="I128" s="815">
        <v>2</v>
      </c>
      <c r="J128" s="835">
        <f>H128/I128</f>
        <v>52</v>
      </c>
      <c r="K128" s="824"/>
      <c r="L128" s="825"/>
    </row>
    <row r="129" spans="1:12" ht="30" customHeight="1" x14ac:dyDescent="0.4">
      <c r="A129" s="633" t="s">
        <v>73</v>
      </c>
      <c r="B129" s="241" t="s">
        <v>74</v>
      </c>
      <c r="C129" s="630">
        <v>39150</v>
      </c>
      <c r="D129" s="642" t="s">
        <v>21</v>
      </c>
      <c r="E129" s="119">
        <v>6</v>
      </c>
      <c r="F129" s="73">
        <v>3</v>
      </c>
      <c r="G129" s="74">
        <v>6</v>
      </c>
      <c r="H129" s="801">
        <v>93</v>
      </c>
      <c r="I129" s="815">
        <v>1</v>
      </c>
      <c r="J129" s="835">
        <f>H129/I129</f>
        <v>93</v>
      </c>
      <c r="K129" s="824"/>
      <c r="L129" s="821"/>
    </row>
    <row r="130" spans="1:12" ht="30" customHeight="1" x14ac:dyDescent="0.4">
      <c r="A130" s="631" t="s">
        <v>338</v>
      </c>
      <c r="B130" s="629" t="s">
        <v>354</v>
      </c>
      <c r="C130" s="630">
        <v>36722</v>
      </c>
      <c r="D130" s="642" t="s">
        <v>21</v>
      </c>
      <c r="E130" s="119">
        <v>18</v>
      </c>
      <c r="F130" s="73">
        <v>1</v>
      </c>
      <c r="G130" s="74">
        <v>7</v>
      </c>
      <c r="H130" s="801">
        <v>92</v>
      </c>
      <c r="I130" s="815">
        <v>1</v>
      </c>
      <c r="J130" s="835">
        <f>H130/I130</f>
        <v>92</v>
      </c>
      <c r="K130" s="824"/>
      <c r="L130" s="821"/>
    </row>
    <row r="131" spans="1:12" ht="30" customHeight="1" x14ac:dyDescent="0.4">
      <c r="A131" s="635" t="s">
        <v>404</v>
      </c>
      <c r="B131" s="629" t="s">
        <v>405</v>
      </c>
      <c r="C131" s="630">
        <v>38376</v>
      </c>
      <c r="D131" s="643" t="s">
        <v>21</v>
      </c>
      <c r="E131" s="617">
        <v>5</v>
      </c>
      <c r="F131" s="80">
        <v>1</v>
      </c>
      <c r="G131" s="81">
        <v>3</v>
      </c>
      <c r="H131" s="804">
        <v>92</v>
      </c>
      <c r="I131" s="815"/>
      <c r="J131" s="835"/>
      <c r="K131" s="824"/>
      <c r="L131" s="821"/>
    </row>
    <row r="132" spans="1:12" ht="30" customHeight="1" x14ac:dyDescent="0.4">
      <c r="A132" s="631" t="s">
        <v>392</v>
      </c>
      <c r="B132" s="629" t="s">
        <v>393</v>
      </c>
      <c r="C132" s="630">
        <v>38108</v>
      </c>
      <c r="D132" s="643" t="s">
        <v>21</v>
      </c>
      <c r="E132" s="119">
        <v>5</v>
      </c>
      <c r="F132" s="73">
        <v>0</v>
      </c>
      <c r="G132" s="74">
        <v>4</v>
      </c>
      <c r="H132" s="801">
        <v>89</v>
      </c>
      <c r="I132" s="815"/>
      <c r="J132" s="835"/>
      <c r="K132" s="824"/>
      <c r="L132" s="821"/>
    </row>
    <row r="133" spans="1:12" ht="30" customHeight="1" x14ac:dyDescent="0.4">
      <c r="A133" s="631" t="s">
        <v>283</v>
      </c>
      <c r="B133" s="629" t="s">
        <v>284</v>
      </c>
      <c r="C133" s="630">
        <v>37376</v>
      </c>
      <c r="D133" s="642" t="s">
        <v>20</v>
      </c>
      <c r="E133" s="119">
        <v>5</v>
      </c>
      <c r="F133" s="73">
        <v>1</v>
      </c>
      <c r="G133" s="74">
        <v>3</v>
      </c>
      <c r="H133" s="801">
        <v>86</v>
      </c>
      <c r="I133" s="815"/>
      <c r="J133" s="835"/>
      <c r="K133" s="824"/>
      <c r="L133" s="821"/>
    </row>
    <row r="134" spans="1:12" ht="30" customHeight="1" x14ac:dyDescent="0.4">
      <c r="A134" s="631" t="s">
        <v>110</v>
      </c>
      <c r="B134" s="629" t="s">
        <v>111</v>
      </c>
      <c r="C134" s="236">
        <v>38001</v>
      </c>
      <c r="D134" s="642" t="s">
        <v>19</v>
      </c>
      <c r="E134" s="119">
        <v>3</v>
      </c>
      <c r="F134" s="73">
        <v>2</v>
      </c>
      <c r="G134" s="74">
        <v>3</v>
      </c>
      <c r="H134" s="801">
        <v>81</v>
      </c>
      <c r="I134" s="815"/>
      <c r="J134" s="836"/>
      <c r="K134" s="824"/>
      <c r="L134" s="825"/>
    </row>
    <row r="135" spans="1:12" ht="30" customHeight="1" x14ac:dyDescent="0.4">
      <c r="A135" s="633" t="s">
        <v>278</v>
      </c>
      <c r="B135" s="241" t="s">
        <v>279</v>
      </c>
      <c r="C135" s="236">
        <v>37988</v>
      </c>
      <c r="D135" s="643" t="s">
        <v>20</v>
      </c>
      <c r="E135" s="403">
        <v>2</v>
      </c>
      <c r="F135" s="84">
        <v>1</v>
      </c>
      <c r="G135" s="82">
        <v>2</v>
      </c>
      <c r="H135" s="804">
        <v>73</v>
      </c>
      <c r="I135" s="815"/>
      <c r="J135" s="835"/>
      <c r="K135" s="824"/>
      <c r="L135" s="821"/>
    </row>
    <row r="136" spans="1:12" ht="30" customHeight="1" x14ac:dyDescent="0.4">
      <c r="A136" s="633" t="s">
        <v>427</v>
      </c>
      <c r="B136" s="241" t="s">
        <v>428</v>
      </c>
      <c r="C136" s="630">
        <v>39373</v>
      </c>
      <c r="D136" s="642" t="s">
        <v>20</v>
      </c>
      <c r="E136" s="119">
        <v>8</v>
      </c>
      <c r="F136" s="73">
        <v>0</v>
      </c>
      <c r="G136" s="74">
        <v>6</v>
      </c>
      <c r="H136" s="801">
        <v>70</v>
      </c>
      <c r="I136" s="815"/>
      <c r="J136" s="835"/>
      <c r="K136" s="824"/>
      <c r="L136" s="825"/>
    </row>
    <row r="137" spans="1:12" ht="30" customHeight="1" x14ac:dyDescent="0.4">
      <c r="A137" s="638" t="s">
        <v>86</v>
      </c>
      <c r="B137" s="629" t="s">
        <v>87</v>
      </c>
      <c r="C137" s="630">
        <v>38850</v>
      </c>
      <c r="D137" s="645" t="s">
        <v>21</v>
      </c>
      <c r="E137" s="119">
        <v>4</v>
      </c>
      <c r="F137" s="73">
        <v>1</v>
      </c>
      <c r="G137" s="74">
        <v>4</v>
      </c>
      <c r="H137" s="801">
        <v>66</v>
      </c>
      <c r="I137" s="815">
        <v>2</v>
      </c>
      <c r="J137" s="835">
        <f>H137/I137</f>
        <v>33</v>
      </c>
      <c r="K137" s="824"/>
      <c r="L137" s="821"/>
    </row>
    <row r="138" spans="1:12" ht="30" customHeight="1" x14ac:dyDescent="0.4">
      <c r="A138" s="637" t="s">
        <v>432</v>
      </c>
      <c r="B138" s="241" t="s">
        <v>433</v>
      </c>
      <c r="C138" s="630">
        <v>39673</v>
      </c>
      <c r="D138" s="642" t="s">
        <v>20</v>
      </c>
      <c r="E138" s="119">
        <v>3</v>
      </c>
      <c r="F138" s="73">
        <v>0</v>
      </c>
      <c r="G138" s="74">
        <v>3</v>
      </c>
      <c r="H138" s="801">
        <v>64</v>
      </c>
      <c r="I138" s="815">
        <v>1</v>
      </c>
      <c r="J138" s="835">
        <f>H138/I138</f>
        <v>64</v>
      </c>
      <c r="K138" s="824"/>
      <c r="L138" s="821"/>
    </row>
    <row r="139" spans="1:12" ht="30" customHeight="1" x14ac:dyDescent="0.4">
      <c r="A139" s="634" t="s">
        <v>426</v>
      </c>
      <c r="B139" s="627" t="s">
        <v>241</v>
      </c>
      <c r="C139" s="630">
        <v>39805</v>
      </c>
      <c r="D139" s="642" t="s">
        <v>20</v>
      </c>
      <c r="E139" s="119">
        <v>6</v>
      </c>
      <c r="F139" s="73">
        <v>1</v>
      </c>
      <c r="G139" s="74">
        <v>4</v>
      </c>
      <c r="H139" s="801">
        <v>52</v>
      </c>
      <c r="I139" s="815"/>
      <c r="J139" s="835"/>
      <c r="K139" s="824"/>
      <c r="L139" s="821"/>
    </row>
    <row r="140" spans="1:12" ht="30" customHeight="1" x14ac:dyDescent="0.4">
      <c r="A140" s="631" t="s">
        <v>297</v>
      </c>
      <c r="B140" s="629" t="s">
        <v>298</v>
      </c>
      <c r="C140" s="630">
        <v>37375</v>
      </c>
      <c r="D140" s="642" t="s">
        <v>19</v>
      </c>
      <c r="E140" s="119">
        <v>6</v>
      </c>
      <c r="F140" s="73">
        <v>1</v>
      </c>
      <c r="G140" s="74">
        <v>3</v>
      </c>
      <c r="H140" s="801">
        <v>49</v>
      </c>
      <c r="I140" s="815"/>
      <c r="J140" s="835"/>
      <c r="K140" s="824"/>
      <c r="L140" s="821"/>
    </row>
    <row r="141" spans="1:12" ht="30" customHeight="1" x14ac:dyDescent="0.4">
      <c r="A141" s="631" t="s">
        <v>413</v>
      </c>
      <c r="B141" s="629" t="s">
        <v>210</v>
      </c>
      <c r="C141" s="630">
        <v>38579</v>
      </c>
      <c r="D141" s="642" t="s">
        <v>19</v>
      </c>
      <c r="E141" s="119">
        <v>1</v>
      </c>
      <c r="F141" s="73">
        <v>1</v>
      </c>
      <c r="G141" s="74">
        <v>1</v>
      </c>
      <c r="H141" s="801">
        <v>46</v>
      </c>
      <c r="I141" s="815"/>
      <c r="J141" s="835"/>
      <c r="K141" s="824"/>
      <c r="L141" s="821"/>
    </row>
    <row r="142" spans="1:12" ht="30" customHeight="1" x14ac:dyDescent="0.4">
      <c r="A142" s="631" t="s">
        <v>339</v>
      </c>
      <c r="B142" s="629" t="s">
        <v>355</v>
      </c>
      <c r="C142" s="630">
        <v>36641</v>
      </c>
      <c r="D142" s="642" t="s">
        <v>21</v>
      </c>
      <c r="E142" s="119">
        <v>5</v>
      </c>
      <c r="F142" s="73">
        <v>0</v>
      </c>
      <c r="G142" s="74">
        <v>2</v>
      </c>
      <c r="H142" s="802">
        <v>45</v>
      </c>
      <c r="I142" s="815"/>
      <c r="J142" s="835"/>
      <c r="K142" s="824"/>
      <c r="L142" s="825"/>
    </row>
    <row r="143" spans="1:12" ht="30" customHeight="1" x14ac:dyDescent="0.4">
      <c r="A143" s="631" t="s">
        <v>263</v>
      </c>
      <c r="B143" s="629" t="s">
        <v>264</v>
      </c>
      <c r="C143" s="630">
        <v>37020</v>
      </c>
      <c r="D143" s="643" t="s">
        <v>19</v>
      </c>
      <c r="E143" s="119">
        <v>3</v>
      </c>
      <c r="F143" s="73">
        <v>1</v>
      </c>
      <c r="G143" s="74">
        <v>1</v>
      </c>
      <c r="H143" s="801">
        <v>45</v>
      </c>
      <c r="I143" s="815"/>
      <c r="J143" s="835"/>
      <c r="K143" s="824"/>
      <c r="L143" s="821"/>
    </row>
    <row r="144" spans="1:12" ht="30" customHeight="1" x14ac:dyDescent="0.4">
      <c r="A144" s="633" t="s">
        <v>274</v>
      </c>
      <c r="B144" s="241" t="s">
        <v>275</v>
      </c>
      <c r="C144" s="236">
        <v>38197</v>
      </c>
      <c r="D144" s="642" t="s">
        <v>20</v>
      </c>
      <c r="E144" s="119">
        <v>1</v>
      </c>
      <c r="F144" s="73">
        <v>0</v>
      </c>
      <c r="G144" s="74">
        <v>1</v>
      </c>
      <c r="H144" s="801">
        <v>34</v>
      </c>
      <c r="I144" s="815"/>
      <c r="J144" s="835"/>
      <c r="K144" s="824"/>
      <c r="L144" s="821"/>
    </row>
    <row r="145" spans="1:12" ht="30" customHeight="1" x14ac:dyDescent="0.4">
      <c r="A145" s="631" t="s">
        <v>271</v>
      </c>
      <c r="B145" s="629" t="s">
        <v>272</v>
      </c>
      <c r="C145" s="630">
        <v>38097</v>
      </c>
      <c r="D145" s="642" t="s">
        <v>20</v>
      </c>
      <c r="E145" s="119">
        <v>1</v>
      </c>
      <c r="F145" s="73">
        <v>0</v>
      </c>
      <c r="G145" s="74">
        <v>1</v>
      </c>
      <c r="H145" s="801">
        <v>34</v>
      </c>
      <c r="I145" s="815"/>
      <c r="J145" s="835"/>
      <c r="K145" s="824"/>
      <c r="L145" s="821"/>
    </row>
    <row r="146" spans="1:12" ht="30" customHeight="1" x14ac:dyDescent="0.4">
      <c r="A146" s="638" t="s">
        <v>89</v>
      </c>
      <c r="B146" s="629" t="s">
        <v>90</v>
      </c>
      <c r="C146" s="630">
        <v>38899</v>
      </c>
      <c r="D146" s="645" t="s">
        <v>20</v>
      </c>
      <c r="E146" s="119">
        <v>3</v>
      </c>
      <c r="F146" s="73">
        <v>0</v>
      </c>
      <c r="G146" s="74">
        <v>3</v>
      </c>
      <c r="H146" s="801">
        <v>20</v>
      </c>
      <c r="I146" s="815"/>
      <c r="J146" s="835"/>
      <c r="K146" s="824"/>
      <c r="L146" s="825"/>
    </row>
    <row r="147" spans="1:12" ht="30" customHeight="1" x14ac:dyDescent="0.4">
      <c r="A147" s="631" t="s">
        <v>286</v>
      </c>
      <c r="B147" s="629" t="s">
        <v>287</v>
      </c>
      <c r="C147" s="630">
        <v>37490</v>
      </c>
      <c r="D147" s="642" t="s">
        <v>19</v>
      </c>
      <c r="E147" s="119">
        <v>2</v>
      </c>
      <c r="F147" s="73">
        <v>0</v>
      </c>
      <c r="G147" s="74">
        <v>1</v>
      </c>
      <c r="H147" s="801">
        <v>19</v>
      </c>
      <c r="I147" s="815"/>
      <c r="J147" s="835"/>
      <c r="K147" s="824"/>
      <c r="L147" s="821"/>
    </row>
    <row r="148" spans="1:12" ht="30" customHeight="1" x14ac:dyDescent="0.4">
      <c r="A148" s="631" t="s">
        <v>192</v>
      </c>
      <c r="B148" s="629" t="s">
        <v>362</v>
      </c>
      <c r="C148" s="630">
        <v>36682</v>
      </c>
      <c r="D148" s="642" t="s">
        <v>19</v>
      </c>
      <c r="E148" s="119">
        <v>2</v>
      </c>
      <c r="F148" s="73">
        <v>0</v>
      </c>
      <c r="G148" s="74">
        <v>1</v>
      </c>
      <c r="H148" s="801">
        <v>18</v>
      </c>
      <c r="I148" s="815"/>
      <c r="J148" s="835"/>
      <c r="K148" s="824"/>
      <c r="L148" s="821"/>
    </row>
    <row r="149" spans="1:12" ht="30" customHeight="1" x14ac:dyDescent="0.4">
      <c r="A149" s="635" t="s">
        <v>408</v>
      </c>
      <c r="B149" s="629" t="s">
        <v>409</v>
      </c>
      <c r="C149" s="630">
        <v>38493</v>
      </c>
      <c r="D149" s="642" t="s">
        <v>20</v>
      </c>
      <c r="E149" s="119">
        <v>6</v>
      </c>
      <c r="F149" s="73">
        <v>0</v>
      </c>
      <c r="G149" s="74">
        <v>5</v>
      </c>
      <c r="H149" s="801">
        <v>17</v>
      </c>
      <c r="I149" s="815"/>
      <c r="J149" s="835"/>
      <c r="K149" s="824"/>
      <c r="L149" s="821"/>
    </row>
    <row r="150" spans="1:12" ht="30" customHeight="1" x14ac:dyDescent="0.4">
      <c r="A150" s="631" t="s">
        <v>76</v>
      </c>
      <c r="B150" s="629" t="s">
        <v>67</v>
      </c>
      <c r="C150" s="630">
        <v>38726</v>
      </c>
      <c r="D150" s="645" t="s">
        <v>20</v>
      </c>
      <c r="E150" s="119">
        <v>4</v>
      </c>
      <c r="F150" s="73">
        <v>0</v>
      </c>
      <c r="G150" s="74">
        <v>3</v>
      </c>
      <c r="H150" s="801">
        <v>17</v>
      </c>
      <c r="I150" s="815"/>
      <c r="J150" s="835"/>
      <c r="K150" s="824"/>
      <c r="L150" s="821"/>
    </row>
    <row r="151" spans="1:12" ht="30" customHeight="1" x14ac:dyDescent="0.4">
      <c r="A151" s="631" t="s">
        <v>125</v>
      </c>
      <c r="B151" s="629" t="s">
        <v>236</v>
      </c>
      <c r="C151" s="630">
        <v>37424</v>
      </c>
      <c r="D151" s="642" t="s">
        <v>20</v>
      </c>
      <c r="E151" s="119">
        <v>6</v>
      </c>
      <c r="F151" s="73">
        <v>0</v>
      </c>
      <c r="G151" s="74">
        <v>1</v>
      </c>
      <c r="H151" s="801">
        <v>15</v>
      </c>
      <c r="I151" s="815"/>
      <c r="J151" s="835"/>
      <c r="K151" s="824"/>
      <c r="L151" s="821"/>
    </row>
    <row r="152" spans="1:12" ht="30" customHeight="1" x14ac:dyDescent="0.4">
      <c r="A152" s="638" t="s">
        <v>82</v>
      </c>
      <c r="B152" s="629" t="s">
        <v>83</v>
      </c>
      <c r="C152" s="630">
        <v>38823</v>
      </c>
      <c r="D152" s="645" t="s">
        <v>19</v>
      </c>
      <c r="E152" s="403">
        <v>2</v>
      </c>
      <c r="F152" s="84">
        <v>0</v>
      </c>
      <c r="G152" s="82">
        <v>1</v>
      </c>
      <c r="H152" s="804">
        <v>15</v>
      </c>
      <c r="I152" s="815"/>
      <c r="J152" s="835"/>
      <c r="K152" s="824"/>
      <c r="L152" s="821"/>
    </row>
    <row r="153" spans="1:12" ht="30" customHeight="1" x14ac:dyDescent="0.4">
      <c r="A153" s="631" t="s">
        <v>91</v>
      </c>
      <c r="B153" s="629" t="s">
        <v>92</v>
      </c>
      <c r="C153" s="630">
        <v>38959</v>
      </c>
      <c r="D153" s="645" t="s">
        <v>20</v>
      </c>
      <c r="E153" s="119">
        <v>2</v>
      </c>
      <c r="F153" s="73">
        <v>0</v>
      </c>
      <c r="G153" s="74">
        <v>1</v>
      </c>
      <c r="H153" s="801">
        <v>8</v>
      </c>
      <c r="I153" s="815"/>
      <c r="J153" s="835"/>
      <c r="K153" s="824"/>
      <c r="L153" s="821"/>
    </row>
    <row r="154" spans="1:12" ht="30" customHeight="1" x14ac:dyDescent="0.4">
      <c r="A154" s="631" t="s">
        <v>203</v>
      </c>
      <c r="B154" s="629" t="s">
        <v>204</v>
      </c>
      <c r="C154" s="630">
        <v>36903</v>
      </c>
      <c r="D154" s="642" t="s">
        <v>20</v>
      </c>
      <c r="E154" s="119">
        <v>7</v>
      </c>
      <c r="F154" s="73">
        <v>0</v>
      </c>
      <c r="G154" s="74">
        <v>3</v>
      </c>
      <c r="H154" s="801">
        <v>4</v>
      </c>
      <c r="I154" s="815"/>
      <c r="J154" s="835"/>
      <c r="K154" s="824"/>
      <c r="L154" s="821"/>
    </row>
    <row r="155" spans="1:12" ht="30" customHeight="1" x14ac:dyDescent="0.4">
      <c r="A155" s="631" t="s">
        <v>381</v>
      </c>
      <c r="B155" s="629" t="s">
        <v>357</v>
      </c>
      <c r="C155" s="630">
        <v>33780</v>
      </c>
      <c r="D155" s="642" t="s">
        <v>21</v>
      </c>
      <c r="E155" s="119">
        <v>1</v>
      </c>
      <c r="F155" s="73">
        <v>0</v>
      </c>
      <c r="G155" s="74">
        <v>0</v>
      </c>
      <c r="H155" s="801">
        <v>0</v>
      </c>
      <c r="I155" s="815"/>
      <c r="J155" s="835"/>
      <c r="K155" s="824"/>
      <c r="L155" s="821"/>
    </row>
    <row r="156" spans="1:12" ht="30" customHeight="1" x14ac:dyDescent="0.4">
      <c r="A156" s="631" t="s">
        <v>341</v>
      </c>
      <c r="B156" s="629" t="s">
        <v>357</v>
      </c>
      <c r="C156" s="630">
        <v>36602</v>
      </c>
      <c r="D156" s="642" t="s">
        <v>21</v>
      </c>
      <c r="E156" s="119">
        <v>1</v>
      </c>
      <c r="F156" s="73">
        <v>0</v>
      </c>
      <c r="G156" s="74">
        <v>0</v>
      </c>
      <c r="H156" s="802">
        <v>0</v>
      </c>
      <c r="I156" s="815"/>
      <c r="J156" s="835"/>
      <c r="K156" s="824"/>
      <c r="L156" s="821"/>
    </row>
    <row r="157" spans="1:12" ht="30" customHeight="1" thickBot="1" x14ac:dyDescent="0.45">
      <c r="A157" s="639" t="s">
        <v>240</v>
      </c>
      <c r="B157" s="640" t="s">
        <v>241</v>
      </c>
      <c r="C157" s="204">
        <v>37359</v>
      </c>
      <c r="D157" s="673" t="s">
        <v>20</v>
      </c>
      <c r="E157" s="120">
        <v>1</v>
      </c>
      <c r="F157" s="86">
        <v>0</v>
      </c>
      <c r="G157" s="87">
        <v>0</v>
      </c>
      <c r="H157" s="807">
        <v>0</v>
      </c>
      <c r="I157" s="829"/>
      <c r="J157" s="837"/>
      <c r="K157" s="831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sortState ref="A6:L157">
    <sortCondition descending="1" ref="H6:H157"/>
  </sortState>
  <mergeCells count="13">
    <mergeCell ref="K3:K5"/>
    <mergeCell ref="A1:H1"/>
    <mergeCell ref="I3:I5"/>
    <mergeCell ref="J3:J5"/>
    <mergeCell ref="L3:L5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6"/>
  <sheetViews>
    <sheetView zoomScale="70" zoomScaleNormal="70" workbookViewId="0">
      <selection activeCell="O3" sqref="O3"/>
    </sheetView>
  </sheetViews>
  <sheetFormatPr defaultRowHeight="25.5" x14ac:dyDescent="0.35"/>
  <cols>
    <col min="1" max="1" width="19" style="27" bestFit="1" customWidth="1"/>
    <col min="2" max="2" width="11.7109375" style="26" customWidth="1"/>
    <col min="3" max="3" width="10.140625" style="26" bestFit="1" customWidth="1"/>
    <col min="4" max="4" width="11.7109375" style="26" customWidth="1"/>
    <col min="5" max="12" width="10.7109375" customWidth="1"/>
    <col min="14" max="14" width="29" customWidth="1"/>
  </cols>
  <sheetData>
    <row r="1" spans="1:13" ht="132.75" customHeight="1" thickBot="1" x14ac:dyDescent="0.4">
      <c r="A1" s="898" t="s">
        <v>459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779"/>
    </row>
    <row r="2" spans="1:13" ht="30" customHeight="1" thickBot="1" x14ac:dyDescent="0.3">
      <c r="A2" s="899" t="s">
        <v>466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3" ht="30" customHeight="1" thickBot="1" x14ac:dyDescent="0.3">
      <c r="A3" s="899" t="s">
        <v>467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</row>
    <row r="4" spans="1:13" ht="30" customHeight="1" thickBot="1" x14ac:dyDescent="0.3">
      <c r="A4" s="900" t="s">
        <v>63</v>
      </c>
      <c r="B4" s="781" t="s">
        <v>468</v>
      </c>
      <c r="C4" s="781" t="s">
        <v>470</v>
      </c>
      <c r="D4" s="781" t="s">
        <v>471</v>
      </c>
      <c r="E4" s="901" t="s">
        <v>45</v>
      </c>
      <c r="F4" s="901" t="s">
        <v>49</v>
      </c>
      <c r="G4" s="901" t="s">
        <v>50</v>
      </c>
      <c r="H4" s="901" t="s">
        <v>51</v>
      </c>
      <c r="I4" s="901" t="s">
        <v>52</v>
      </c>
      <c r="J4" s="901" t="s">
        <v>53</v>
      </c>
      <c r="K4" s="901" t="s">
        <v>54</v>
      </c>
      <c r="L4" s="901" t="s">
        <v>55</v>
      </c>
    </row>
    <row r="5" spans="1:13" ht="30" customHeight="1" thickBot="1" x14ac:dyDescent="0.3">
      <c r="A5" s="900"/>
      <c r="B5" s="781" t="s">
        <v>469</v>
      </c>
      <c r="C5" s="781" t="s">
        <v>469</v>
      </c>
      <c r="D5" s="781" t="s">
        <v>469</v>
      </c>
      <c r="E5" s="901"/>
      <c r="F5" s="901"/>
      <c r="G5" s="901"/>
      <c r="H5" s="901"/>
      <c r="I5" s="901"/>
      <c r="J5" s="901"/>
      <c r="K5" s="901"/>
      <c r="L5" s="901"/>
    </row>
    <row r="6" spans="1:13" ht="30" customHeight="1" thickBot="1" x14ac:dyDescent="0.3">
      <c r="A6" s="782" t="s">
        <v>48</v>
      </c>
      <c r="B6" s="784" t="s">
        <v>472</v>
      </c>
      <c r="C6" s="785" t="s">
        <v>473</v>
      </c>
      <c r="D6" s="785" t="s">
        <v>473</v>
      </c>
      <c r="E6" s="786">
        <v>16</v>
      </c>
      <c r="F6" s="784">
        <v>12</v>
      </c>
      <c r="G6" s="784">
        <v>1</v>
      </c>
      <c r="H6" s="784">
        <v>3</v>
      </c>
      <c r="I6" s="784">
        <v>45</v>
      </c>
      <c r="J6" s="784">
        <v>12</v>
      </c>
      <c r="K6" s="784">
        <f>I6-J6</f>
        <v>33</v>
      </c>
      <c r="L6" s="786">
        <f>(F6*3)+G6</f>
        <v>37</v>
      </c>
    </row>
    <row r="7" spans="1:13" ht="30" customHeight="1" thickBot="1" x14ac:dyDescent="0.3">
      <c r="A7" s="782" t="s">
        <v>80</v>
      </c>
      <c r="B7" s="784" t="s">
        <v>474</v>
      </c>
      <c r="C7" s="784" t="s">
        <v>472</v>
      </c>
      <c r="D7" s="785" t="s">
        <v>473</v>
      </c>
      <c r="E7" s="786">
        <v>20</v>
      </c>
      <c r="F7" s="784">
        <v>15</v>
      </c>
      <c r="G7" s="784">
        <v>0</v>
      </c>
      <c r="H7" s="784">
        <v>5</v>
      </c>
      <c r="I7" s="784">
        <v>75</v>
      </c>
      <c r="J7" s="784">
        <v>15</v>
      </c>
      <c r="K7" s="784">
        <f t="shared" ref="K7:K14" si="0">I7-J7</f>
        <v>60</v>
      </c>
      <c r="L7" s="786">
        <f t="shared" ref="L7:L14" si="1">(F7*3)+G7</f>
        <v>45</v>
      </c>
    </row>
    <row r="8" spans="1:13" ht="30" customHeight="1" thickBot="1" x14ac:dyDescent="0.3">
      <c r="A8" s="782" t="s">
        <v>56</v>
      </c>
      <c r="B8" s="784" t="s">
        <v>474</v>
      </c>
      <c r="C8" s="784" t="s">
        <v>475</v>
      </c>
      <c r="D8" s="785" t="s">
        <v>473</v>
      </c>
      <c r="E8" s="786">
        <v>19</v>
      </c>
      <c r="F8" s="784">
        <v>10</v>
      </c>
      <c r="G8" s="784">
        <v>5</v>
      </c>
      <c r="H8" s="784">
        <v>4</v>
      </c>
      <c r="I8" s="784">
        <v>42</v>
      </c>
      <c r="J8" s="784">
        <v>20</v>
      </c>
      <c r="K8" s="784">
        <f t="shared" si="0"/>
        <v>22</v>
      </c>
      <c r="L8" s="786">
        <f t="shared" si="1"/>
        <v>35</v>
      </c>
    </row>
    <row r="9" spans="1:13" ht="30" customHeight="1" thickBot="1" x14ac:dyDescent="0.3">
      <c r="A9" s="782" t="s">
        <v>57</v>
      </c>
      <c r="B9" s="784" t="s">
        <v>476</v>
      </c>
      <c r="C9" s="784" t="s">
        <v>477</v>
      </c>
      <c r="D9" s="785" t="s">
        <v>473</v>
      </c>
      <c r="E9" s="786">
        <v>19</v>
      </c>
      <c r="F9" s="784">
        <v>13</v>
      </c>
      <c r="G9" s="784">
        <v>5</v>
      </c>
      <c r="H9" s="784">
        <v>1</v>
      </c>
      <c r="I9" s="784">
        <v>44</v>
      </c>
      <c r="J9" s="784">
        <v>9</v>
      </c>
      <c r="K9" s="784">
        <f t="shared" si="0"/>
        <v>35</v>
      </c>
      <c r="L9" s="786">
        <f t="shared" si="1"/>
        <v>44</v>
      </c>
    </row>
    <row r="10" spans="1:13" ht="30" customHeight="1" thickBot="1" x14ac:dyDescent="0.3">
      <c r="A10" s="782" t="s">
        <v>58</v>
      </c>
      <c r="B10" s="784" t="s">
        <v>474</v>
      </c>
      <c r="C10" s="784" t="s">
        <v>474</v>
      </c>
      <c r="D10" s="785" t="s">
        <v>473</v>
      </c>
      <c r="E10" s="786">
        <v>12</v>
      </c>
      <c r="F10" s="784">
        <v>9</v>
      </c>
      <c r="G10" s="784">
        <v>1</v>
      </c>
      <c r="H10" s="784">
        <v>2</v>
      </c>
      <c r="I10" s="784">
        <v>56</v>
      </c>
      <c r="J10" s="784">
        <v>8</v>
      </c>
      <c r="K10" s="784">
        <f t="shared" si="0"/>
        <v>48</v>
      </c>
      <c r="L10" s="786">
        <f t="shared" si="1"/>
        <v>28</v>
      </c>
    </row>
    <row r="11" spans="1:13" ht="30" customHeight="1" thickBot="1" x14ac:dyDescent="0.3">
      <c r="A11" s="782" t="s">
        <v>59</v>
      </c>
      <c r="B11" s="784" t="s">
        <v>474</v>
      </c>
      <c r="C11" s="784" t="s">
        <v>474</v>
      </c>
      <c r="D11" s="784" t="s">
        <v>473</v>
      </c>
      <c r="E11" s="786">
        <v>19</v>
      </c>
      <c r="F11" s="784">
        <v>12</v>
      </c>
      <c r="G11" s="784">
        <v>4</v>
      </c>
      <c r="H11" s="784">
        <v>3</v>
      </c>
      <c r="I11" s="784">
        <v>68</v>
      </c>
      <c r="J11" s="784">
        <v>25</v>
      </c>
      <c r="K11" s="784">
        <f t="shared" si="0"/>
        <v>43</v>
      </c>
      <c r="L11" s="786">
        <f t="shared" si="1"/>
        <v>40</v>
      </c>
    </row>
    <row r="12" spans="1:13" ht="30" customHeight="1" thickBot="1" x14ac:dyDescent="0.3">
      <c r="A12" s="782" t="s">
        <v>60</v>
      </c>
      <c r="B12" s="784" t="s">
        <v>476</v>
      </c>
      <c r="C12" s="784" t="s">
        <v>473</v>
      </c>
      <c r="D12" s="785" t="s">
        <v>473</v>
      </c>
      <c r="E12" s="786">
        <v>9</v>
      </c>
      <c r="F12" s="784">
        <v>8</v>
      </c>
      <c r="G12" s="784">
        <v>1</v>
      </c>
      <c r="H12" s="784">
        <v>0</v>
      </c>
      <c r="I12" s="784">
        <v>20</v>
      </c>
      <c r="J12" s="784">
        <v>4</v>
      </c>
      <c r="K12" s="784">
        <f t="shared" si="0"/>
        <v>16</v>
      </c>
      <c r="L12" s="786">
        <f t="shared" si="1"/>
        <v>25</v>
      </c>
    </row>
    <row r="13" spans="1:13" ht="30" customHeight="1" thickBot="1" x14ac:dyDescent="0.3">
      <c r="A13" s="782" t="s">
        <v>61</v>
      </c>
      <c r="B13" s="784" t="s">
        <v>472</v>
      </c>
      <c r="C13" s="785" t="s">
        <v>473</v>
      </c>
      <c r="D13" s="785" t="s">
        <v>473</v>
      </c>
      <c r="E13" s="786">
        <v>8</v>
      </c>
      <c r="F13" s="784">
        <v>5</v>
      </c>
      <c r="G13" s="784">
        <v>1</v>
      </c>
      <c r="H13" s="784">
        <v>2</v>
      </c>
      <c r="I13" s="784">
        <v>28</v>
      </c>
      <c r="J13" s="784">
        <v>8</v>
      </c>
      <c r="K13" s="784">
        <f t="shared" si="0"/>
        <v>20</v>
      </c>
      <c r="L13" s="786">
        <f t="shared" si="1"/>
        <v>16</v>
      </c>
    </row>
    <row r="14" spans="1:13" ht="30" customHeight="1" thickBot="1" x14ac:dyDescent="0.3">
      <c r="A14" s="782" t="s">
        <v>62</v>
      </c>
      <c r="B14" s="784" t="s">
        <v>477</v>
      </c>
      <c r="C14" s="785" t="s">
        <v>473</v>
      </c>
      <c r="D14" s="785" t="s">
        <v>473</v>
      </c>
      <c r="E14" s="786">
        <v>9</v>
      </c>
      <c r="F14" s="784">
        <v>5</v>
      </c>
      <c r="G14" s="784">
        <v>2</v>
      </c>
      <c r="H14" s="784">
        <v>2</v>
      </c>
      <c r="I14" s="784">
        <v>26</v>
      </c>
      <c r="J14" s="784">
        <v>14</v>
      </c>
      <c r="K14" s="784">
        <f t="shared" si="0"/>
        <v>12</v>
      </c>
      <c r="L14" s="786">
        <f t="shared" si="1"/>
        <v>17</v>
      </c>
    </row>
    <row r="15" spans="1:13" ht="30" customHeight="1" thickBot="1" x14ac:dyDescent="0.3">
      <c r="A15" s="780"/>
      <c r="B15" s="787"/>
      <c r="C15" s="787"/>
      <c r="D15" s="787"/>
      <c r="E15" s="788">
        <f t="shared" ref="E15:L15" si="2">E6+E7+E8+E9+E10+E11+E12+E13+E14</f>
        <v>131</v>
      </c>
      <c r="F15" s="788">
        <f t="shared" si="2"/>
        <v>89</v>
      </c>
      <c r="G15" s="788">
        <f t="shared" si="2"/>
        <v>20</v>
      </c>
      <c r="H15" s="788">
        <f t="shared" si="2"/>
        <v>22</v>
      </c>
      <c r="I15" s="788">
        <f t="shared" si="2"/>
        <v>404</v>
      </c>
      <c r="J15" s="788">
        <f t="shared" si="2"/>
        <v>115</v>
      </c>
      <c r="K15" s="788">
        <f t="shared" si="2"/>
        <v>289</v>
      </c>
      <c r="L15" s="788">
        <f t="shared" si="2"/>
        <v>287</v>
      </c>
    </row>
    <row r="16" spans="1:13" ht="30" customHeight="1" thickBot="1" x14ac:dyDescent="0.3">
      <c r="A16" s="897" t="s">
        <v>478</v>
      </c>
      <c r="B16" s="897"/>
      <c r="C16" s="897"/>
      <c r="D16" s="897"/>
      <c r="E16" s="780"/>
      <c r="F16" s="789">
        <v>0.67</v>
      </c>
      <c r="G16" s="789" t="s">
        <v>479</v>
      </c>
      <c r="H16" s="789">
        <v>0.16</v>
      </c>
      <c r="I16" s="789">
        <v>3.08</v>
      </c>
      <c r="J16" s="789" t="s">
        <v>480</v>
      </c>
      <c r="K16" s="790"/>
      <c r="L16" s="783"/>
    </row>
  </sheetData>
  <mergeCells count="13">
    <mergeCell ref="A16:D16"/>
    <mergeCell ref="A1:L1"/>
    <mergeCell ref="A2:L2"/>
    <mergeCell ref="A3:L3"/>
    <mergeCell ref="A4:A5"/>
    <mergeCell ref="E4:E5"/>
    <mergeCell ref="F4:F5"/>
    <mergeCell ref="G4:G5"/>
    <mergeCell ref="H4:H5"/>
    <mergeCell ref="I4:I5"/>
    <mergeCell ref="J4:J5"/>
    <mergeCell ref="K4:K5"/>
    <mergeCell ref="L4:L5"/>
  </mergeCells>
  <hyperlinks>
    <hyperlink ref="A6" r:id="rId1" display="https://www.anadolubeyi.org/?pnum=498&amp;pt="/>
    <hyperlink ref="A7" r:id="rId2" display="https://www.anadolubeyi.org/?pnum=499&amp;pt="/>
    <hyperlink ref="A8" r:id="rId3" display="https://www.anadolubeyi.org/?pnum=500&amp;pt="/>
    <hyperlink ref="A9" r:id="rId4" display="https://www.anadolubeyi.org/?pnum=501&amp;pt="/>
    <hyperlink ref="A10" r:id="rId5" display="https://www.anadolubeyi.org/?pnum=502&amp;pt="/>
    <hyperlink ref="A11" r:id="rId6" display="https://www.anadolubeyi.org/?pnum=503&amp;pt="/>
    <hyperlink ref="A12" r:id="rId7" display="https://www.anadolubeyi.org/?pnum=504&amp;pt="/>
    <hyperlink ref="A13" r:id="rId8" display="https://www.anadolubeyi.org/?pnum=505&amp;pt="/>
    <hyperlink ref="A14" r:id="rId9" display="https://www.anadolubeyi.org/?pnum=506&amp;pt="/>
  </hyperlinks>
  <pageMargins left="0.7" right="0.7" top="0.75" bottom="0.75" header="0.3" footer="0.3"/>
  <pageSetup paperSize="9" scale="87" orientation="landscape" horizontalDpi="0" verticalDpi="0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zoomScale="55" zoomScaleNormal="55" workbookViewId="0">
      <selection activeCell="W20" sqref="W20"/>
    </sheetView>
  </sheetViews>
  <sheetFormatPr defaultRowHeight="15" x14ac:dyDescent="0.25"/>
  <cols>
    <col min="1" max="1" width="29" customWidth="1"/>
    <col min="2" max="2" width="19.7109375" bestFit="1" customWidth="1"/>
    <col min="3" max="3" width="11.7109375" bestFit="1" customWidth="1"/>
    <col min="4" max="5" width="11.5703125" bestFit="1" customWidth="1"/>
  </cols>
  <sheetData>
    <row r="1" spans="1:14" ht="132.75" customHeight="1" thickBot="1" x14ac:dyDescent="0.3">
      <c r="A1" s="902" t="s">
        <v>520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</row>
    <row r="2" spans="1:14" ht="27.75" customHeight="1" thickBot="1" x14ac:dyDescent="0.3">
      <c r="A2" s="912" t="s">
        <v>466</v>
      </c>
      <c r="B2" s="912"/>
      <c r="C2" s="912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</row>
    <row r="3" spans="1:14" ht="31.5" customHeight="1" thickBot="1" x14ac:dyDescent="0.3">
      <c r="A3" s="912" t="s">
        <v>512</v>
      </c>
      <c r="B3" s="912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</row>
    <row r="4" spans="1:14" ht="20.100000000000001" customHeight="1" thickBot="1" x14ac:dyDescent="0.3">
      <c r="A4" s="799" t="s">
        <v>63</v>
      </c>
      <c r="B4" s="913" t="s">
        <v>513</v>
      </c>
      <c r="C4" s="913"/>
      <c r="D4" s="913" t="s">
        <v>514</v>
      </c>
      <c r="E4" s="913"/>
      <c r="F4" s="913"/>
      <c r="G4" s="903" t="s">
        <v>45</v>
      </c>
      <c r="H4" s="903" t="s">
        <v>49</v>
      </c>
      <c r="I4" s="903" t="s">
        <v>50</v>
      </c>
      <c r="J4" s="903" t="s">
        <v>51</v>
      </c>
      <c r="K4" s="903" t="s">
        <v>52</v>
      </c>
      <c r="L4" s="903" t="s">
        <v>53</v>
      </c>
      <c r="M4" s="903" t="s">
        <v>54</v>
      </c>
      <c r="N4" s="903" t="s">
        <v>55</v>
      </c>
    </row>
    <row r="5" spans="1:14" ht="32.25" customHeight="1" thickBot="1" x14ac:dyDescent="0.3">
      <c r="A5" s="799"/>
      <c r="B5" s="799" t="s">
        <v>468</v>
      </c>
      <c r="C5" s="799" t="s">
        <v>470</v>
      </c>
      <c r="D5" s="799" t="s">
        <v>515</v>
      </c>
      <c r="E5" s="799" t="s">
        <v>516</v>
      </c>
      <c r="F5" s="799" t="s">
        <v>517</v>
      </c>
      <c r="G5" s="904"/>
      <c r="H5" s="904"/>
      <c r="I5" s="904"/>
      <c r="J5" s="904"/>
      <c r="K5" s="904"/>
      <c r="L5" s="904"/>
      <c r="M5" s="904"/>
      <c r="N5" s="904"/>
    </row>
    <row r="6" spans="1:14" ht="30" customHeight="1" thickBot="1" x14ac:dyDescent="0.3">
      <c r="A6" s="797" t="s">
        <v>518</v>
      </c>
      <c r="B6" s="792"/>
      <c r="C6" s="792"/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</row>
    <row r="7" spans="1:14" s="794" customFormat="1" ht="20.100000000000001" customHeight="1" x14ac:dyDescent="0.25">
      <c r="A7" s="908" t="s">
        <v>481</v>
      </c>
      <c r="B7" s="795" t="s">
        <v>482</v>
      </c>
      <c r="C7" s="795" t="s">
        <v>491</v>
      </c>
      <c r="D7" s="905" t="s">
        <v>473</v>
      </c>
      <c r="E7" s="905" t="s">
        <v>473</v>
      </c>
      <c r="F7" s="905" t="s">
        <v>473</v>
      </c>
      <c r="G7" s="905">
        <f>H7+I7+J7</f>
        <v>131</v>
      </c>
      <c r="H7" s="905">
        <v>89</v>
      </c>
      <c r="I7" s="905">
        <v>20</v>
      </c>
      <c r="J7" s="905">
        <v>22</v>
      </c>
      <c r="K7" s="905">
        <v>404</v>
      </c>
      <c r="L7" s="905">
        <v>115</v>
      </c>
      <c r="M7" s="905">
        <v>289</v>
      </c>
      <c r="N7" s="905">
        <f>(H7*3)+I7</f>
        <v>287</v>
      </c>
    </row>
    <row r="8" spans="1:14" s="794" customFormat="1" ht="20.100000000000001" customHeight="1" x14ac:dyDescent="0.25">
      <c r="A8" s="909"/>
      <c r="B8" s="791" t="s">
        <v>483</v>
      </c>
      <c r="C8" s="796" t="s">
        <v>492</v>
      </c>
      <c r="D8" s="907"/>
      <c r="E8" s="907"/>
      <c r="F8" s="907"/>
      <c r="G8" s="907"/>
      <c r="H8" s="907"/>
      <c r="I8" s="907"/>
      <c r="J8" s="907"/>
      <c r="K8" s="907"/>
      <c r="L8" s="907"/>
      <c r="M8" s="907"/>
      <c r="N8" s="907"/>
    </row>
    <row r="9" spans="1:14" s="794" customFormat="1" ht="20.100000000000001" customHeight="1" x14ac:dyDescent="0.25">
      <c r="A9" s="909"/>
      <c r="B9" s="791" t="s">
        <v>484</v>
      </c>
      <c r="C9" s="796" t="s">
        <v>493</v>
      </c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</row>
    <row r="10" spans="1:14" s="794" customFormat="1" ht="20.100000000000001" customHeight="1" x14ac:dyDescent="0.25">
      <c r="A10" s="909"/>
      <c r="B10" s="796" t="s">
        <v>485</v>
      </c>
      <c r="C10" s="791" t="s">
        <v>486</v>
      </c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</row>
    <row r="11" spans="1:14" s="794" customFormat="1" ht="20.100000000000001" customHeight="1" x14ac:dyDescent="0.25">
      <c r="A11" s="909"/>
      <c r="B11" s="796" t="s">
        <v>486</v>
      </c>
      <c r="C11" s="791" t="s">
        <v>487</v>
      </c>
      <c r="D11" s="907"/>
      <c r="E11" s="907"/>
      <c r="F11" s="907"/>
      <c r="G11" s="907"/>
      <c r="H11" s="907"/>
      <c r="I11" s="907"/>
      <c r="J11" s="907"/>
      <c r="K11" s="907"/>
      <c r="L11" s="907"/>
      <c r="M11" s="907"/>
      <c r="N11" s="907"/>
    </row>
    <row r="12" spans="1:14" s="794" customFormat="1" ht="20.100000000000001" customHeight="1" x14ac:dyDescent="0.25">
      <c r="A12" s="909"/>
      <c r="B12" s="791" t="s">
        <v>487</v>
      </c>
      <c r="C12" s="796"/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</row>
    <row r="13" spans="1:14" s="794" customFormat="1" ht="20.100000000000001" customHeight="1" x14ac:dyDescent="0.25">
      <c r="A13" s="909"/>
      <c r="B13" s="796" t="s">
        <v>488</v>
      </c>
      <c r="C13" s="796"/>
      <c r="D13" s="907"/>
      <c r="E13" s="907"/>
      <c r="F13" s="907"/>
      <c r="G13" s="907"/>
      <c r="H13" s="907"/>
      <c r="I13" s="907"/>
      <c r="J13" s="907"/>
      <c r="K13" s="907"/>
      <c r="L13" s="907"/>
      <c r="M13" s="907"/>
      <c r="N13" s="907"/>
    </row>
    <row r="14" spans="1:14" s="794" customFormat="1" ht="20.100000000000001" customHeight="1" x14ac:dyDescent="0.25">
      <c r="A14" s="909"/>
      <c r="B14" s="791" t="s">
        <v>489</v>
      </c>
      <c r="C14" s="796"/>
      <c r="D14" s="907"/>
      <c r="E14" s="907"/>
      <c r="F14" s="907"/>
      <c r="G14" s="907"/>
      <c r="H14" s="907"/>
      <c r="I14" s="907"/>
      <c r="J14" s="907"/>
      <c r="K14" s="907"/>
      <c r="L14" s="907"/>
      <c r="M14" s="907"/>
      <c r="N14" s="907"/>
    </row>
    <row r="15" spans="1:14" s="794" customFormat="1" ht="20.100000000000001" customHeight="1" thickBot="1" x14ac:dyDescent="0.3">
      <c r="A15" s="910"/>
      <c r="B15" s="792" t="s">
        <v>490</v>
      </c>
      <c r="C15" s="797"/>
      <c r="D15" s="906"/>
      <c r="E15" s="906"/>
      <c r="F15" s="906"/>
      <c r="G15" s="906"/>
      <c r="H15" s="906"/>
      <c r="I15" s="906"/>
      <c r="J15" s="906"/>
      <c r="K15" s="906"/>
      <c r="L15" s="906"/>
      <c r="M15" s="906"/>
      <c r="N15" s="906"/>
    </row>
    <row r="16" spans="1:14" s="794" customFormat="1" ht="20.100000000000001" customHeight="1" x14ac:dyDescent="0.25">
      <c r="A16" s="908" t="s">
        <v>494</v>
      </c>
      <c r="B16" s="793" t="s">
        <v>495</v>
      </c>
      <c r="C16" s="793" t="s">
        <v>484</v>
      </c>
      <c r="D16" s="908" t="s">
        <v>487</v>
      </c>
      <c r="E16" s="905" t="s">
        <v>473</v>
      </c>
      <c r="F16" s="905" t="s">
        <v>473</v>
      </c>
      <c r="G16" s="905">
        <f>H16+I16+J16</f>
        <v>124</v>
      </c>
      <c r="H16" s="905">
        <v>91</v>
      </c>
      <c r="I16" s="905">
        <v>14</v>
      </c>
      <c r="J16" s="905">
        <v>19</v>
      </c>
      <c r="K16" s="905">
        <v>469</v>
      </c>
      <c r="L16" s="905">
        <v>120</v>
      </c>
      <c r="M16" s="905">
        <v>349</v>
      </c>
      <c r="N16" s="905">
        <f>(H16*3)+I16</f>
        <v>287</v>
      </c>
    </row>
    <row r="17" spans="1:14" s="794" customFormat="1" ht="20.100000000000001" customHeight="1" x14ac:dyDescent="0.25">
      <c r="A17" s="909"/>
      <c r="B17" s="791" t="s">
        <v>496</v>
      </c>
      <c r="C17" s="791" t="s">
        <v>486</v>
      </c>
      <c r="D17" s="909"/>
      <c r="E17" s="907"/>
      <c r="F17" s="907"/>
      <c r="G17" s="907"/>
      <c r="H17" s="907"/>
      <c r="I17" s="907"/>
      <c r="J17" s="907"/>
      <c r="K17" s="907"/>
      <c r="L17" s="907"/>
      <c r="M17" s="907"/>
      <c r="N17" s="907"/>
    </row>
    <row r="18" spans="1:14" s="794" customFormat="1" ht="20.100000000000001" customHeight="1" x14ac:dyDescent="0.25">
      <c r="A18" s="909"/>
      <c r="B18" s="791" t="s">
        <v>486</v>
      </c>
      <c r="C18" s="791" t="s">
        <v>497</v>
      </c>
      <c r="D18" s="909"/>
      <c r="E18" s="907"/>
      <c r="F18" s="907"/>
      <c r="G18" s="907"/>
      <c r="H18" s="907"/>
      <c r="I18" s="907"/>
      <c r="J18" s="907"/>
      <c r="K18" s="907"/>
      <c r="L18" s="907"/>
      <c r="M18" s="907"/>
      <c r="N18" s="907"/>
    </row>
    <row r="19" spans="1:14" s="794" customFormat="1" ht="20.100000000000001" customHeight="1" x14ac:dyDescent="0.25">
      <c r="A19" s="909"/>
      <c r="B19" s="791" t="s">
        <v>487</v>
      </c>
      <c r="C19" s="791" t="s">
        <v>498</v>
      </c>
      <c r="D19" s="909"/>
      <c r="E19" s="907"/>
      <c r="F19" s="907"/>
      <c r="G19" s="907"/>
      <c r="H19" s="907"/>
      <c r="I19" s="907"/>
      <c r="J19" s="907"/>
      <c r="K19" s="907"/>
      <c r="L19" s="907"/>
      <c r="M19" s="907"/>
      <c r="N19" s="907"/>
    </row>
    <row r="20" spans="1:14" s="794" customFormat="1" ht="20.100000000000001" customHeight="1" thickBot="1" x14ac:dyDescent="0.3">
      <c r="A20" s="910"/>
      <c r="B20" s="792" t="s">
        <v>488</v>
      </c>
      <c r="C20" s="797"/>
      <c r="D20" s="910"/>
      <c r="E20" s="906"/>
      <c r="F20" s="906"/>
      <c r="G20" s="906"/>
      <c r="H20" s="906"/>
      <c r="I20" s="906"/>
      <c r="J20" s="906"/>
      <c r="K20" s="906"/>
      <c r="L20" s="906"/>
      <c r="M20" s="906"/>
      <c r="N20" s="906"/>
    </row>
    <row r="21" spans="1:14" s="794" customFormat="1" ht="20.100000000000001" customHeight="1" x14ac:dyDescent="0.25">
      <c r="A21" s="908" t="s">
        <v>499</v>
      </c>
      <c r="B21" s="793" t="s">
        <v>496</v>
      </c>
      <c r="C21" s="793" t="s">
        <v>496</v>
      </c>
      <c r="D21" s="793" t="s">
        <v>484</v>
      </c>
      <c r="E21" s="908" t="s">
        <v>502</v>
      </c>
      <c r="F21" s="905" t="s">
        <v>473</v>
      </c>
      <c r="G21" s="905">
        <f>H21+I21+J21</f>
        <v>113</v>
      </c>
      <c r="H21" s="905">
        <v>82</v>
      </c>
      <c r="I21" s="905">
        <v>10</v>
      </c>
      <c r="J21" s="905">
        <v>21</v>
      </c>
      <c r="K21" s="905">
        <v>404</v>
      </c>
      <c r="L21" s="905">
        <v>124</v>
      </c>
      <c r="M21" s="905">
        <v>280</v>
      </c>
      <c r="N21" s="905">
        <f>(H21*3)+I21</f>
        <v>256</v>
      </c>
    </row>
    <row r="22" spans="1:14" s="794" customFormat="1" ht="20.100000000000001" customHeight="1" x14ac:dyDescent="0.25">
      <c r="A22" s="909"/>
      <c r="B22" s="791" t="s">
        <v>485</v>
      </c>
      <c r="C22" s="791" t="s">
        <v>485</v>
      </c>
      <c r="D22" s="791" t="s">
        <v>485</v>
      </c>
      <c r="E22" s="909"/>
      <c r="F22" s="907"/>
      <c r="G22" s="907"/>
      <c r="H22" s="907"/>
      <c r="I22" s="907"/>
      <c r="J22" s="907"/>
      <c r="K22" s="907"/>
      <c r="L22" s="907"/>
      <c r="M22" s="907"/>
      <c r="N22" s="907"/>
    </row>
    <row r="23" spans="1:14" s="794" customFormat="1" ht="20.100000000000001" customHeight="1" x14ac:dyDescent="0.25">
      <c r="A23" s="909"/>
      <c r="B23" s="791" t="s">
        <v>497</v>
      </c>
      <c r="C23" s="791" t="s">
        <v>501</v>
      </c>
      <c r="D23" s="796"/>
      <c r="E23" s="909"/>
      <c r="F23" s="907"/>
      <c r="G23" s="907"/>
      <c r="H23" s="907"/>
      <c r="I23" s="907"/>
      <c r="J23" s="907"/>
      <c r="K23" s="907"/>
      <c r="L23" s="907"/>
      <c r="M23" s="907"/>
      <c r="N23" s="907"/>
    </row>
    <row r="24" spans="1:14" s="794" customFormat="1" ht="20.100000000000001" customHeight="1" x14ac:dyDescent="0.25">
      <c r="A24" s="909"/>
      <c r="B24" s="791" t="s">
        <v>498</v>
      </c>
      <c r="C24" s="791" t="s">
        <v>498</v>
      </c>
      <c r="D24" s="796"/>
      <c r="E24" s="909"/>
      <c r="F24" s="907"/>
      <c r="G24" s="907"/>
      <c r="H24" s="907"/>
      <c r="I24" s="907"/>
      <c r="J24" s="907"/>
      <c r="K24" s="907"/>
      <c r="L24" s="907"/>
      <c r="M24" s="907"/>
      <c r="N24" s="907"/>
    </row>
    <row r="25" spans="1:14" s="794" customFormat="1" ht="20.100000000000001" customHeight="1" thickBot="1" x14ac:dyDescent="0.3">
      <c r="A25" s="910"/>
      <c r="B25" s="792" t="s">
        <v>500</v>
      </c>
      <c r="C25" s="797"/>
      <c r="D25" s="797"/>
      <c r="E25" s="910"/>
      <c r="F25" s="906"/>
      <c r="G25" s="906"/>
      <c r="H25" s="906"/>
      <c r="I25" s="906"/>
      <c r="J25" s="906"/>
      <c r="K25" s="906"/>
      <c r="L25" s="906"/>
      <c r="M25" s="906"/>
      <c r="N25" s="906"/>
    </row>
    <row r="26" spans="1:14" s="794" customFormat="1" ht="20.100000000000001" customHeight="1" x14ac:dyDescent="0.25">
      <c r="A26" s="908" t="s">
        <v>503</v>
      </c>
      <c r="B26" s="793" t="s">
        <v>502</v>
      </c>
      <c r="C26" s="793" t="s">
        <v>493</v>
      </c>
      <c r="D26" s="905" t="s">
        <v>473</v>
      </c>
      <c r="E26" s="905" t="s">
        <v>473</v>
      </c>
      <c r="F26" s="905" t="s">
        <v>473</v>
      </c>
      <c r="G26" s="905">
        <f>H26+I26+J26</f>
        <v>94</v>
      </c>
      <c r="H26" s="905">
        <v>59</v>
      </c>
      <c r="I26" s="905">
        <v>3</v>
      </c>
      <c r="J26" s="905">
        <v>32</v>
      </c>
      <c r="K26" s="905">
        <v>326</v>
      </c>
      <c r="L26" s="905">
        <v>148</v>
      </c>
      <c r="M26" s="905">
        <v>178</v>
      </c>
      <c r="N26" s="905">
        <f>(H26*3)+I26</f>
        <v>180</v>
      </c>
    </row>
    <row r="27" spans="1:14" s="794" customFormat="1" ht="20.100000000000001" customHeight="1" x14ac:dyDescent="0.25">
      <c r="A27" s="909"/>
      <c r="B27" s="791" t="s">
        <v>504</v>
      </c>
      <c r="C27" s="791" t="s">
        <v>486</v>
      </c>
      <c r="D27" s="907"/>
      <c r="E27" s="907"/>
      <c r="F27" s="907"/>
      <c r="G27" s="907"/>
      <c r="H27" s="907"/>
      <c r="I27" s="907"/>
      <c r="J27" s="907"/>
      <c r="K27" s="907"/>
      <c r="L27" s="907"/>
      <c r="M27" s="907"/>
      <c r="N27" s="907"/>
    </row>
    <row r="28" spans="1:14" s="794" customFormat="1" ht="20.100000000000001" customHeight="1" thickBot="1" x14ac:dyDescent="0.3">
      <c r="A28" s="910"/>
      <c r="B28" s="792" t="s">
        <v>487</v>
      </c>
      <c r="C28" s="792" t="s">
        <v>505</v>
      </c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</row>
    <row r="29" spans="1:14" s="794" customFormat="1" ht="20.100000000000001" customHeight="1" x14ac:dyDescent="0.25">
      <c r="A29" s="908" t="s">
        <v>506</v>
      </c>
      <c r="B29" s="793" t="s">
        <v>504</v>
      </c>
      <c r="C29" s="908" t="s">
        <v>508</v>
      </c>
      <c r="D29" s="905" t="s">
        <v>473</v>
      </c>
      <c r="E29" s="905" t="s">
        <v>473</v>
      </c>
      <c r="F29" s="905" t="s">
        <v>473</v>
      </c>
      <c r="G29" s="905">
        <f>H29+I29+J29</f>
        <v>62</v>
      </c>
      <c r="H29" s="905">
        <v>36</v>
      </c>
      <c r="I29" s="905">
        <v>5</v>
      </c>
      <c r="J29" s="905">
        <v>21</v>
      </c>
      <c r="K29" s="905">
        <v>181</v>
      </c>
      <c r="L29" s="905">
        <v>79</v>
      </c>
      <c r="M29" s="905">
        <v>102</v>
      </c>
      <c r="N29" s="905">
        <f>(H29*3)+I29</f>
        <v>113</v>
      </c>
    </row>
    <row r="30" spans="1:14" s="794" customFormat="1" ht="20.100000000000001" customHeight="1" thickBot="1" x14ac:dyDescent="0.3">
      <c r="A30" s="910"/>
      <c r="B30" s="792" t="s">
        <v>507</v>
      </c>
      <c r="C30" s="910"/>
      <c r="D30" s="906"/>
      <c r="E30" s="906"/>
      <c r="F30" s="906"/>
      <c r="G30" s="906"/>
      <c r="H30" s="906"/>
      <c r="I30" s="906"/>
      <c r="J30" s="906"/>
      <c r="K30" s="906"/>
      <c r="L30" s="906"/>
      <c r="M30" s="906"/>
      <c r="N30" s="906"/>
    </row>
    <row r="31" spans="1:14" s="794" customFormat="1" ht="20.100000000000001" customHeight="1" thickBot="1" x14ac:dyDescent="0.3">
      <c r="A31" s="793" t="s">
        <v>509</v>
      </c>
      <c r="B31" s="793" t="s">
        <v>510</v>
      </c>
      <c r="C31" s="793" t="s">
        <v>498</v>
      </c>
      <c r="D31" s="795" t="s">
        <v>473</v>
      </c>
      <c r="E31" s="795" t="s">
        <v>473</v>
      </c>
      <c r="F31" s="795" t="s">
        <v>473</v>
      </c>
      <c r="G31" s="795">
        <f>H31+I31+J31</f>
        <v>19</v>
      </c>
      <c r="H31" s="795">
        <v>13</v>
      </c>
      <c r="I31" s="795">
        <v>0</v>
      </c>
      <c r="J31" s="795">
        <v>6</v>
      </c>
      <c r="K31" s="795">
        <v>63</v>
      </c>
      <c r="L31" s="795">
        <v>20</v>
      </c>
      <c r="M31" s="795">
        <v>43</v>
      </c>
      <c r="N31" s="795">
        <f>(H31*3)+I31</f>
        <v>39</v>
      </c>
    </row>
    <row r="32" spans="1:14" s="794" customFormat="1" ht="24.95" customHeight="1" thickBot="1" x14ac:dyDescent="0.3">
      <c r="A32" s="911" t="s">
        <v>511</v>
      </c>
      <c r="B32" s="911"/>
      <c r="C32" s="911"/>
      <c r="D32" s="911"/>
      <c r="E32" s="911"/>
      <c r="F32" s="911"/>
      <c r="G32" s="798">
        <f>H32+I32+J32</f>
        <v>543</v>
      </c>
      <c r="H32" s="798">
        <v>370</v>
      </c>
      <c r="I32" s="798">
        <v>52</v>
      </c>
      <c r="J32" s="798">
        <v>121</v>
      </c>
      <c r="K32" s="798">
        <v>1847</v>
      </c>
      <c r="L32" s="798">
        <v>606</v>
      </c>
      <c r="M32" s="798">
        <v>1241</v>
      </c>
      <c r="N32" s="798">
        <f>(H32*3)+I32</f>
        <v>1162</v>
      </c>
    </row>
    <row r="33" spans="1:14" s="794" customFormat="1" ht="24.95" customHeight="1" thickBot="1" x14ac:dyDescent="0.3">
      <c r="A33" s="911" t="s">
        <v>478</v>
      </c>
      <c r="B33" s="911"/>
      <c r="C33" s="911"/>
      <c r="D33" s="911"/>
      <c r="E33" s="911"/>
      <c r="F33" s="911"/>
      <c r="G33" s="798"/>
      <c r="H33" s="798">
        <v>0.68</v>
      </c>
      <c r="I33" s="798">
        <v>0.09</v>
      </c>
      <c r="J33" s="798">
        <v>0.22</v>
      </c>
      <c r="K33" s="798">
        <v>3.4</v>
      </c>
      <c r="L33" s="798">
        <v>1.1100000000000001</v>
      </c>
      <c r="M33" s="798"/>
      <c r="N33" s="798"/>
    </row>
  </sheetData>
  <mergeCells count="75">
    <mergeCell ref="K4:K5"/>
    <mergeCell ref="I7:I15"/>
    <mergeCell ref="L4:L5"/>
    <mergeCell ref="M7:M15"/>
    <mergeCell ref="A2:N2"/>
    <mergeCell ref="A3:N3"/>
    <mergeCell ref="B4:C4"/>
    <mergeCell ref="D4:F4"/>
    <mergeCell ref="A7:A15"/>
    <mergeCell ref="D7:D15"/>
    <mergeCell ref="E7:E15"/>
    <mergeCell ref="F7:F15"/>
    <mergeCell ref="G7:G15"/>
    <mergeCell ref="H7:H15"/>
    <mergeCell ref="G4:G5"/>
    <mergeCell ref="H4:H5"/>
    <mergeCell ref="I4:I5"/>
    <mergeCell ref="J4:J5"/>
    <mergeCell ref="A16:A20"/>
    <mergeCell ref="D16:D20"/>
    <mergeCell ref="E16:E20"/>
    <mergeCell ref="F16:F20"/>
    <mergeCell ref="G16:G20"/>
    <mergeCell ref="N7:N15"/>
    <mergeCell ref="H21:H25"/>
    <mergeCell ref="I21:I25"/>
    <mergeCell ref="I16:I20"/>
    <mergeCell ref="J16:J20"/>
    <mergeCell ref="K16:K20"/>
    <mergeCell ref="L16:L20"/>
    <mergeCell ref="M16:M20"/>
    <mergeCell ref="N16:N20"/>
    <mergeCell ref="H16:H20"/>
    <mergeCell ref="J7:J15"/>
    <mergeCell ref="K7:K15"/>
    <mergeCell ref="L7:L15"/>
    <mergeCell ref="E26:E28"/>
    <mergeCell ref="F26:F28"/>
    <mergeCell ref="G26:G28"/>
    <mergeCell ref="A21:A25"/>
    <mergeCell ref="E21:E25"/>
    <mergeCell ref="F21:F25"/>
    <mergeCell ref="G21:G25"/>
    <mergeCell ref="A32:F32"/>
    <mergeCell ref="A33:F33"/>
    <mergeCell ref="N26:N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6:H28"/>
    <mergeCell ref="I26:I28"/>
    <mergeCell ref="J26:J28"/>
    <mergeCell ref="K26:K28"/>
    <mergeCell ref="A1:N1"/>
    <mergeCell ref="M4:M5"/>
    <mergeCell ref="N4:N5"/>
    <mergeCell ref="K29:K30"/>
    <mergeCell ref="L29:L30"/>
    <mergeCell ref="M29:M30"/>
    <mergeCell ref="N29:N30"/>
    <mergeCell ref="L26:L28"/>
    <mergeCell ref="M26:M28"/>
    <mergeCell ref="J21:J25"/>
    <mergeCell ref="K21:K25"/>
    <mergeCell ref="L21:L25"/>
    <mergeCell ref="M21:M25"/>
    <mergeCell ref="N21:N25"/>
    <mergeCell ref="A26:A28"/>
    <mergeCell ref="D26:D28"/>
  </mergeCells>
  <hyperlinks>
    <hyperlink ref="B6" r:id="rId1" display="https://www.anadolubeyi.org/?pnum=498&amp;pt="/>
    <hyperlink ref="C6" r:id="rId2" display="https://www.anadolubeyi.org/?pnum=499&amp;pt="/>
    <hyperlink ref="A7" r:id="rId3" display="https://www.anadolubeyi.org/?pnum=605&amp;pt=X_Puan%20durumlar%C4%B1%202017-2018"/>
    <hyperlink ref="B8:B9" r:id="rId4" display="https://www.anadolubeyi.org/?pnum=500&amp;pt="/>
    <hyperlink ref="B12" r:id="rId5" display="https://www.anadolubeyi.org/?pnum=503&amp;pt="/>
    <hyperlink ref="B14" r:id="rId6" display="https://www.anadolubeyi.org/?pnum=505&amp;pt="/>
    <hyperlink ref="B15" r:id="rId7" display="https://www.anadolubeyi.org/?pnum=506&amp;pt="/>
    <hyperlink ref="C10" r:id="rId8" display="https://www.anadolubeyi.org/?pnum=502&amp;pt="/>
    <hyperlink ref="C11" r:id="rId9" display="https://www.anadolubeyi.org/?pnum=503&amp;pt="/>
    <hyperlink ref="A16" r:id="rId10" display="https://www.anadolubeyi.org/?pnum=604&amp;pt=X_Puan%20durumlar%C4%B1%202016-2017"/>
    <hyperlink ref="B16" r:id="rId11" display="https://www.anadolubeyi.org/?pnum=380&amp;pt="/>
    <hyperlink ref="B17" r:id="rId12" display="https://www.anadolubeyi.org/?pnum=379&amp;pt="/>
    <hyperlink ref="B18" r:id="rId13" display="https://www.anadolubeyi.org/?pnum=377&amp;pt="/>
    <hyperlink ref="B19" r:id="rId14" display="https://www.anadolubeyi.org/?pnum=376&amp;pt="/>
    <hyperlink ref="B20" r:id="rId15" display="https://www.anadolubeyi.org/?pnum=375&amp;pt="/>
    <hyperlink ref="C16" r:id="rId16" display="https://www.anadolubeyi.org/?pnum=379&amp;pt="/>
    <hyperlink ref="C17" r:id="rId17" display="https://www.anadolubeyi.org/?pnum=377&amp;pt="/>
    <hyperlink ref="C18" r:id="rId18" display="https://www.anadolubeyi.org/?pnum=376&amp;pt="/>
    <hyperlink ref="C19" r:id="rId19" display="https://www.anadolubeyi.org/?pnum=375&amp;pt="/>
    <hyperlink ref="D16" r:id="rId20" display="https://www.anadolubeyi.org/?pnum=376&amp;pt="/>
    <hyperlink ref="A21" r:id="rId21" display="https://www.anadolubeyi.org/?pnum=606&amp;pt=X_Puan%20durumlar%C4%B1%202015-2016"/>
    <hyperlink ref="B21" r:id="rId22" display="https://www.anadolubeyi.org/?pnum=328&amp;pt="/>
    <hyperlink ref="B22" r:id="rId23" display="https://www.anadolubeyi.org/?pnum=290&amp;pt="/>
    <hyperlink ref="B23" r:id="rId24" display="https://www.anadolubeyi.org/?pnum=275&amp;pt="/>
    <hyperlink ref="B24" r:id="rId25" display="https://www.anadolubeyi.org/?pnum=329&amp;pt="/>
    <hyperlink ref="B25" r:id="rId26" display="https://www.anadolubeyi.org/?pnum=144&amp;pt="/>
    <hyperlink ref="C21" r:id="rId27" display="https://www.anadolubeyi.org/?pnum=328&amp;pt="/>
    <hyperlink ref="C22" r:id="rId28" display="https://www.anadolubeyi.org/?pnum=290&amp;pt="/>
    <hyperlink ref="C23" r:id="rId29" display="https://www.anadolubeyi.org/?pnum=275&amp;pt="/>
    <hyperlink ref="C24" r:id="rId30" display="https://www.anadolubeyi.org/?pnum=329&amp;pt="/>
    <hyperlink ref="D21" r:id="rId31" display="https://www.anadolubeyi.org/?pnum=328&amp;pt="/>
    <hyperlink ref="D22" r:id="rId32" display="https://www.anadolubeyi.org/?pnum=290&amp;pt="/>
    <hyperlink ref="E21" r:id="rId33" display="https://www.anadolubeyi.org/?pnum=290&amp;pt="/>
    <hyperlink ref="A26" r:id="rId34" display="https://www.anadolubeyi.org/?pnum=607&amp;pt=X_Puan%20durumlar%C4%B1%202014-2015"/>
    <hyperlink ref="B26" r:id="rId35" display="https://www.anadolubeyi.org/?pnum=103&amp;pt="/>
    <hyperlink ref="B27" r:id="rId36" display="https://www.anadolubeyi.org/?pnum=98&amp;pt="/>
    <hyperlink ref="B28" r:id="rId37" display="https://www.anadolubeyi.org/?pnum=100&amp;pt="/>
    <hyperlink ref="C26" r:id="rId38" display="https://www.anadolubeyi.org/?pnum=103&amp;pt="/>
    <hyperlink ref="C27" r:id="rId39" display="https://www.anadolubeyi.org/?pnum=98&amp;pt="/>
    <hyperlink ref="C28" r:id="rId40" display="https://www.anadolubeyi.org/?pnum=100&amp;pt="/>
    <hyperlink ref="A29" r:id="rId41" display="https://www.anadolubeyi.org/?pnum=608&amp;pt=X_Puan%20durumlar%C4%B1%202013-2014"/>
    <hyperlink ref="B29" r:id="rId42" display="https://www.anadolubeyi.org/?pnum=78&amp;pt=U15%20PUAN%20DURUMU"/>
    <hyperlink ref="B30" r:id="rId43" display="https://www.anadolubeyi.org/?pnum=91&amp;pt=U11"/>
    <hyperlink ref="C29" r:id="rId44" display="https://www.anadolubeyi.org/?pnum=78&amp;pt=U15%20PUAN%20DURUMU"/>
    <hyperlink ref="A31" r:id="rId45" display="https://www.anadolubeyi.org/?pnum=609&amp;pt=X_Puan%20durumlar%C4%B1%202012-2013"/>
    <hyperlink ref="B31" r:id="rId46" display="https://www.anadolubeyi.org/?pnum=60&amp;st=U13%20L%C4%B0G%C4%B0%20PUAN%20DURUMU"/>
    <hyperlink ref="C31" r:id="rId47" display="https://www.anadolubeyi.org/?pnum=60&amp;st=U13%20L%C4%B0G%C4%B0%20PUAN%20DURUMU"/>
  </hyperlinks>
  <pageMargins left="0.7" right="0.7" top="0.75" bottom="0.75" header="0.3" footer="0.3"/>
  <pageSetup paperSize="9" scale="87" orientation="landscape" horizontalDpi="0" verticalDpi="0" r:id="rId48"/>
  <drawing r:id="rId4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4"/>
  <sheetViews>
    <sheetView topLeftCell="A4" zoomScale="70" zoomScaleNormal="70" workbookViewId="0">
      <selection activeCell="H10" sqref="H10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09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914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915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916"/>
      <c r="K5" s="881"/>
      <c r="L5" s="890"/>
    </row>
    <row r="6" spans="1:12" s="25" customFormat="1" ht="30" customHeight="1" x14ac:dyDescent="0.4">
      <c r="A6" s="631" t="s">
        <v>110</v>
      </c>
      <c r="B6" s="629" t="s">
        <v>111</v>
      </c>
      <c r="C6" s="236">
        <v>38001</v>
      </c>
      <c r="D6" s="642" t="s">
        <v>19</v>
      </c>
      <c r="E6" s="119">
        <v>3</v>
      </c>
      <c r="F6" s="73">
        <v>2</v>
      </c>
      <c r="G6" s="74">
        <v>3</v>
      </c>
      <c r="H6" s="808">
        <v>81</v>
      </c>
      <c r="I6" s="810"/>
      <c r="J6" s="811"/>
      <c r="K6" s="818"/>
      <c r="L6" s="819"/>
    </row>
    <row r="7" spans="1:12" s="25" customFormat="1" ht="30" customHeight="1" x14ac:dyDescent="0.25">
      <c r="A7" s="631" t="s">
        <v>4</v>
      </c>
      <c r="B7" s="629" t="s">
        <v>351</v>
      </c>
      <c r="C7" s="630">
        <v>36392</v>
      </c>
      <c r="D7" s="642" t="s">
        <v>20</v>
      </c>
      <c r="E7" s="119">
        <v>28</v>
      </c>
      <c r="F7" s="73">
        <v>7</v>
      </c>
      <c r="G7" s="74">
        <v>21</v>
      </c>
      <c r="H7" s="801">
        <v>749</v>
      </c>
      <c r="I7" s="812">
        <v>5</v>
      </c>
      <c r="J7" s="813">
        <f>H7/I7</f>
        <v>149.80000000000001</v>
      </c>
      <c r="K7" s="820"/>
      <c r="L7" s="821"/>
    </row>
    <row r="8" spans="1:12" s="25" customFormat="1" ht="30" customHeight="1" x14ac:dyDescent="0.25">
      <c r="A8" s="634" t="s">
        <v>4</v>
      </c>
      <c r="B8" s="628" t="s">
        <v>68</v>
      </c>
      <c r="C8" s="630">
        <v>39354</v>
      </c>
      <c r="D8" s="642" t="s">
        <v>21</v>
      </c>
      <c r="E8" s="119">
        <v>10</v>
      </c>
      <c r="F8" s="73">
        <v>9</v>
      </c>
      <c r="G8" s="74">
        <v>10</v>
      </c>
      <c r="H8" s="801">
        <v>347</v>
      </c>
      <c r="I8" s="812">
        <v>2</v>
      </c>
      <c r="J8" s="813">
        <f t="shared" ref="J8:J70" si="0">H8/I8</f>
        <v>173.5</v>
      </c>
      <c r="K8" s="820"/>
      <c r="L8" s="821"/>
    </row>
    <row r="9" spans="1:12" s="25" customFormat="1" ht="30" customHeight="1" x14ac:dyDescent="0.4">
      <c r="A9" s="631" t="s">
        <v>201</v>
      </c>
      <c r="B9" s="629" t="s">
        <v>350</v>
      </c>
      <c r="C9" s="630">
        <v>36723</v>
      </c>
      <c r="D9" s="642" t="s">
        <v>20</v>
      </c>
      <c r="E9" s="119">
        <v>27</v>
      </c>
      <c r="F9" s="73">
        <v>22</v>
      </c>
      <c r="G9" s="74">
        <v>26</v>
      </c>
      <c r="H9" s="801">
        <v>1729</v>
      </c>
      <c r="I9" s="814">
        <v>2</v>
      </c>
      <c r="J9" s="813">
        <f t="shared" si="0"/>
        <v>864.5</v>
      </c>
      <c r="K9" s="822"/>
      <c r="L9" s="823"/>
    </row>
    <row r="10" spans="1:12" s="25" customFormat="1" ht="30" customHeight="1" x14ac:dyDescent="0.4">
      <c r="A10" s="631" t="s">
        <v>201</v>
      </c>
      <c r="B10" s="629" t="s">
        <v>35</v>
      </c>
      <c r="C10" s="630">
        <v>37544</v>
      </c>
      <c r="D10" s="642" t="s">
        <v>20</v>
      </c>
      <c r="E10" s="119">
        <v>13</v>
      </c>
      <c r="F10" s="73">
        <v>1</v>
      </c>
      <c r="G10" s="74">
        <v>9</v>
      </c>
      <c r="H10" s="801">
        <v>202</v>
      </c>
      <c r="I10" s="815"/>
      <c r="J10" s="813"/>
      <c r="K10" s="824"/>
      <c r="L10" s="825"/>
    </row>
    <row r="11" spans="1:12" s="25" customFormat="1" ht="30" customHeight="1" x14ac:dyDescent="0.4">
      <c r="A11" s="638" t="s">
        <v>89</v>
      </c>
      <c r="B11" s="629" t="s">
        <v>90</v>
      </c>
      <c r="C11" s="630">
        <v>38899</v>
      </c>
      <c r="D11" s="645" t="s">
        <v>20</v>
      </c>
      <c r="E11" s="119">
        <v>3</v>
      </c>
      <c r="F11" s="73">
        <v>0</v>
      </c>
      <c r="G11" s="74">
        <v>3</v>
      </c>
      <c r="H11" s="801">
        <v>20</v>
      </c>
      <c r="I11" s="815"/>
      <c r="J11" s="813"/>
      <c r="K11" s="824"/>
      <c r="L11" s="825"/>
    </row>
    <row r="12" spans="1:12" s="25" customFormat="1" ht="30" customHeight="1" x14ac:dyDescent="0.4">
      <c r="A12" s="633" t="s">
        <v>427</v>
      </c>
      <c r="B12" s="241" t="s">
        <v>428</v>
      </c>
      <c r="C12" s="630">
        <v>39373</v>
      </c>
      <c r="D12" s="642" t="s">
        <v>20</v>
      </c>
      <c r="E12" s="119">
        <v>8</v>
      </c>
      <c r="F12" s="73">
        <v>0</v>
      </c>
      <c r="G12" s="74">
        <v>6</v>
      </c>
      <c r="H12" s="801">
        <v>70</v>
      </c>
      <c r="I12" s="815"/>
      <c r="J12" s="813"/>
      <c r="K12" s="824"/>
      <c r="L12" s="825"/>
    </row>
    <row r="13" spans="1:12" s="25" customFormat="1" ht="30" customHeight="1" x14ac:dyDescent="0.4">
      <c r="A13" s="631" t="s">
        <v>339</v>
      </c>
      <c r="B13" s="629" t="s">
        <v>355</v>
      </c>
      <c r="C13" s="630">
        <v>36641</v>
      </c>
      <c r="D13" s="642" t="s">
        <v>21</v>
      </c>
      <c r="E13" s="119">
        <v>5</v>
      </c>
      <c r="F13" s="73">
        <v>0</v>
      </c>
      <c r="G13" s="74">
        <v>2</v>
      </c>
      <c r="H13" s="802">
        <v>45</v>
      </c>
      <c r="I13" s="815"/>
      <c r="J13" s="813"/>
      <c r="K13" s="824"/>
      <c r="L13" s="825"/>
    </row>
    <row r="14" spans="1:12" s="25" customFormat="1" ht="30" customHeight="1" x14ac:dyDescent="0.25">
      <c r="A14" s="631" t="s">
        <v>377</v>
      </c>
      <c r="B14" s="629" t="s">
        <v>378</v>
      </c>
      <c r="C14" s="630">
        <v>32029</v>
      </c>
      <c r="D14" s="642" t="s">
        <v>20</v>
      </c>
      <c r="E14" s="119">
        <v>10</v>
      </c>
      <c r="F14" s="73">
        <v>7</v>
      </c>
      <c r="G14" s="74">
        <v>9</v>
      </c>
      <c r="H14" s="801">
        <v>519</v>
      </c>
      <c r="I14" s="812"/>
      <c r="J14" s="813"/>
      <c r="K14" s="820"/>
      <c r="L14" s="821"/>
    </row>
    <row r="15" spans="1:12" s="25" customFormat="1" ht="30" customHeight="1" x14ac:dyDescent="0.25">
      <c r="A15" s="631" t="s">
        <v>375</v>
      </c>
      <c r="B15" s="629" t="s">
        <v>376</v>
      </c>
      <c r="C15" s="630">
        <v>35286</v>
      </c>
      <c r="D15" s="642" t="s">
        <v>19</v>
      </c>
      <c r="E15" s="119">
        <v>10</v>
      </c>
      <c r="F15" s="73">
        <v>7</v>
      </c>
      <c r="G15" s="74">
        <v>8</v>
      </c>
      <c r="H15" s="801">
        <v>479</v>
      </c>
      <c r="I15" s="812"/>
      <c r="J15" s="813"/>
      <c r="K15" s="820"/>
      <c r="L15" s="821"/>
    </row>
    <row r="16" spans="1:12" s="24" customFormat="1" ht="30" customHeight="1" x14ac:dyDescent="0.35">
      <c r="A16" s="635" t="s">
        <v>150</v>
      </c>
      <c r="B16" s="629" t="s">
        <v>151</v>
      </c>
      <c r="C16" s="630">
        <v>38636</v>
      </c>
      <c r="D16" s="643" t="s">
        <v>21</v>
      </c>
      <c r="E16" s="119">
        <v>14</v>
      </c>
      <c r="F16" s="73">
        <v>7</v>
      </c>
      <c r="G16" s="74">
        <v>11</v>
      </c>
      <c r="H16" s="803">
        <v>428</v>
      </c>
      <c r="I16" s="812">
        <v>4</v>
      </c>
      <c r="J16" s="813">
        <f t="shared" si="0"/>
        <v>107</v>
      </c>
      <c r="K16" s="820"/>
      <c r="L16" s="821"/>
    </row>
    <row r="17" spans="1:12" s="25" customFormat="1" ht="30" customHeight="1" x14ac:dyDescent="0.25">
      <c r="A17" s="635" t="s">
        <v>140</v>
      </c>
      <c r="B17" s="629" t="s">
        <v>141</v>
      </c>
      <c r="C17" s="630">
        <v>38422</v>
      </c>
      <c r="D17" s="642" t="s">
        <v>20</v>
      </c>
      <c r="E17" s="119">
        <v>21</v>
      </c>
      <c r="F17" s="73">
        <v>17</v>
      </c>
      <c r="G17" s="74">
        <v>21</v>
      </c>
      <c r="H17" s="801">
        <v>1075</v>
      </c>
      <c r="I17" s="812">
        <v>2</v>
      </c>
      <c r="J17" s="813">
        <f t="shared" si="0"/>
        <v>537.5</v>
      </c>
      <c r="K17" s="820"/>
      <c r="L17" s="821"/>
    </row>
    <row r="18" spans="1:12" s="25" customFormat="1" ht="30" customHeight="1" x14ac:dyDescent="0.25">
      <c r="A18" s="631" t="s">
        <v>136</v>
      </c>
      <c r="B18" s="629" t="s">
        <v>137</v>
      </c>
      <c r="C18" s="630">
        <v>38317</v>
      </c>
      <c r="D18" s="642" t="s">
        <v>19</v>
      </c>
      <c r="E18" s="119">
        <v>8</v>
      </c>
      <c r="F18" s="73">
        <v>8</v>
      </c>
      <c r="G18" s="74">
        <v>8</v>
      </c>
      <c r="H18" s="801">
        <v>512</v>
      </c>
      <c r="I18" s="812"/>
      <c r="J18" s="813"/>
      <c r="K18" s="820"/>
      <c r="L18" s="821"/>
    </row>
    <row r="19" spans="1:12" s="25" customFormat="1" ht="30" customHeight="1" x14ac:dyDescent="0.4">
      <c r="A19" s="633" t="s">
        <v>249</v>
      </c>
      <c r="B19" s="241" t="s">
        <v>250</v>
      </c>
      <c r="C19" s="236">
        <v>38056</v>
      </c>
      <c r="D19" s="642" t="s">
        <v>21</v>
      </c>
      <c r="E19" s="119">
        <v>6</v>
      </c>
      <c r="F19" s="73">
        <v>2</v>
      </c>
      <c r="G19" s="74">
        <v>6</v>
      </c>
      <c r="H19" s="801">
        <v>154</v>
      </c>
      <c r="I19" s="815">
        <v>2</v>
      </c>
      <c r="J19" s="813">
        <f t="shared" si="0"/>
        <v>77</v>
      </c>
      <c r="K19" s="824"/>
      <c r="L19" s="825"/>
    </row>
    <row r="20" spans="1:12" s="25" customFormat="1" ht="30" customHeight="1" x14ac:dyDescent="0.25">
      <c r="A20" s="635" t="s">
        <v>406</v>
      </c>
      <c r="B20" s="629" t="s">
        <v>407</v>
      </c>
      <c r="C20" s="630">
        <v>38507</v>
      </c>
      <c r="D20" s="643" t="s">
        <v>20</v>
      </c>
      <c r="E20" s="119">
        <v>7</v>
      </c>
      <c r="F20" s="73">
        <v>4</v>
      </c>
      <c r="G20" s="74">
        <v>7</v>
      </c>
      <c r="H20" s="801">
        <v>247</v>
      </c>
      <c r="I20" s="812">
        <v>3</v>
      </c>
      <c r="J20" s="813">
        <f t="shared" si="0"/>
        <v>82.333333333333329</v>
      </c>
      <c r="K20" s="820"/>
      <c r="L20" s="821"/>
    </row>
    <row r="21" spans="1:12" s="25" customFormat="1" ht="30" customHeight="1" x14ac:dyDescent="0.25">
      <c r="A21" s="631" t="s">
        <v>26</v>
      </c>
      <c r="B21" s="629" t="s">
        <v>27</v>
      </c>
      <c r="C21" s="630">
        <v>38832</v>
      </c>
      <c r="D21" s="645" t="s">
        <v>19</v>
      </c>
      <c r="E21" s="617">
        <v>10</v>
      </c>
      <c r="F21" s="80">
        <v>7</v>
      </c>
      <c r="G21" s="81">
        <v>9</v>
      </c>
      <c r="H21" s="804">
        <v>310</v>
      </c>
      <c r="I21" s="812">
        <v>4</v>
      </c>
      <c r="J21" s="813">
        <f t="shared" si="0"/>
        <v>77.5</v>
      </c>
      <c r="K21" s="820"/>
      <c r="L21" s="821"/>
    </row>
    <row r="22" spans="1:12" s="25" customFormat="1" ht="30" customHeight="1" x14ac:dyDescent="0.4">
      <c r="A22" s="631" t="s">
        <v>5</v>
      </c>
      <c r="B22" s="629" t="s">
        <v>24</v>
      </c>
      <c r="C22" s="630">
        <v>39004</v>
      </c>
      <c r="D22" s="645" t="s">
        <v>20</v>
      </c>
      <c r="E22" s="119">
        <v>3</v>
      </c>
      <c r="F22" s="73">
        <v>1</v>
      </c>
      <c r="G22" s="74">
        <v>3</v>
      </c>
      <c r="H22" s="805">
        <v>104</v>
      </c>
      <c r="I22" s="815">
        <v>2</v>
      </c>
      <c r="J22" s="813">
        <f t="shared" si="0"/>
        <v>52</v>
      </c>
      <c r="K22" s="824"/>
      <c r="L22" s="825"/>
    </row>
    <row r="23" spans="1:12" s="25" customFormat="1" ht="30" customHeight="1" x14ac:dyDescent="0.4">
      <c r="A23" s="631" t="s">
        <v>38</v>
      </c>
      <c r="B23" s="629" t="s">
        <v>3</v>
      </c>
      <c r="C23" s="630">
        <v>39035</v>
      </c>
      <c r="D23" s="645" t="s">
        <v>20</v>
      </c>
      <c r="E23" s="119">
        <v>8</v>
      </c>
      <c r="F23" s="73">
        <v>2</v>
      </c>
      <c r="G23" s="74">
        <v>6</v>
      </c>
      <c r="H23" s="805">
        <v>127</v>
      </c>
      <c r="I23" s="815"/>
      <c r="J23" s="813"/>
      <c r="K23" s="824"/>
      <c r="L23" s="825"/>
    </row>
    <row r="24" spans="1:12" s="25" customFormat="1" ht="30" customHeight="1" x14ac:dyDescent="0.25">
      <c r="A24" s="635" t="s">
        <v>146</v>
      </c>
      <c r="B24" s="629" t="s">
        <v>147</v>
      </c>
      <c r="C24" s="630">
        <v>38552</v>
      </c>
      <c r="D24" s="642" t="s">
        <v>22</v>
      </c>
      <c r="E24" s="119">
        <v>9</v>
      </c>
      <c r="F24" s="73">
        <v>4</v>
      </c>
      <c r="G24" s="74">
        <v>5</v>
      </c>
      <c r="H24" s="801">
        <v>267</v>
      </c>
      <c r="I24" s="812"/>
      <c r="J24" s="813"/>
      <c r="K24" s="820">
        <v>3</v>
      </c>
      <c r="L24" s="821">
        <f>H24/K24</f>
        <v>89</v>
      </c>
    </row>
    <row r="25" spans="1:12" s="25" customFormat="1" ht="30" customHeight="1" x14ac:dyDescent="0.25">
      <c r="A25" s="631" t="s">
        <v>340</v>
      </c>
      <c r="B25" s="629" t="s">
        <v>356</v>
      </c>
      <c r="C25" s="630">
        <v>36481</v>
      </c>
      <c r="D25" s="642" t="s">
        <v>21</v>
      </c>
      <c r="E25" s="119">
        <v>16</v>
      </c>
      <c r="F25" s="73">
        <v>15</v>
      </c>
      <c r="G25" s="74">
        <v>16</v>
      </c>
      <c r="H25" s="801">
        <v>1311</v>
      </c>
      <c r="I25" s="812">
        <v>8</v>
      </c>
      <c r="J25" s="813">
        <f t="shared" si="0"/>
        <v>163.875</v>
      </c>
      <c r="K25" s="820"/>
      <c r="L25" s="821"/>
    </row>
    <row r="26" spans="1:12" s="25" customFormat="1" ht="30" customHeight="1" x14ac:dyDescent="0.4">
      <c r="A26" s="631" t="s">
        <v>385</v>
      </c>
      <c r="B26" s="629" t="s">
        <v>386</v>
      </c>
      <c r="C26" s="630">
        <v>37881</v>
      </c>
      <c r="D26" s="642" t="s">
        <v>19</v>
      </c>
      <c r="E26" s="119">
        <v>11</v>
      </c>
      <c r="F26" s="73">
        <v>2</v>
      </c>
      <c r="G26" s="74">
        <v>5</v>
      </c>
      <c r="H26" s="801">
        <v>210</v>
      </c>
      <c r="I26" s="815"/>
      <c r="J26" s="813"/>
      <c r="K26" s="824"/>
      <c r="L26" s="821"/>
    </row>
    <row r="27" spans="1:12" s="24" customFormat="1" ht="30" customHeight="1" x14ac:dyDescent="0.35">
      <c r="A27" s="635" t="s">
        <v>403</v>
      </c>
      <c r="B27" s="629" t="s">
        <v>143</v>
      </c>
      <c r="C27" s="630">
        <v>38488</v>
      </c>
      <c r="D27" s="643" t="s">
        <v>19</v>
      </c>
      <c r="E27" s="119">
        <v>12</v>
      </c>
      <c r="F27" s="73">
        <v>8</v>
      </c>
      <c r="G27" s="74">
        <v>10</v>
      </c>
      <c r="H27" s="801">
        <v>515</v>
      </c>
      <c r="I27" s="812"/>
      <c r="J27" s="813"/>
      <c r="K27" s="820"/>
      <c r="L27" s="821"/>
    </row>
    <row r="28" spans="1:12" s="25" customFormat="1" ht="30" customHeight="1" x14ac:dyDescent="0.25">
      <c r="A28" s="633" t="s">
        <v>69</v>
      </c>
      <c r="B28" s="241" t="s">
        <v>39</v>
      </c>
      <c r="C28" s="630">
        <v>39225</v>
      </c>
      <c r="D28" s="642" t="s">
        <v>19</v>
      </c>
      <c r="E28" s="119">
        <v>10</v>
      </c>
      <c r="F28" s="73">
        <v>7</v>
      </c>
      <c r="G28" s="74">
        <v>9</v>
      </c>
      <c r="H28" s="801">
        <v>390</v>
      </c>
      <c r="I28" s="812"/>
      <c r="J28" s="813"/>
      <c r="K28" s="820"/>
      <c r="L28" s="821"/>
    </row>
    <row r="29" spans="1:12" s="25" customFormat="1" ht="30" customHeight="1" x14ac:dyDescent="0.25">
      <c r="A29" s="631" t="s">
        <v>334</v>
      </c>
      <c r="B29" s="629" t="s">
        <v>233</v>
      </c>
      <c r="C29" s="630">
        <v>36696</v>
      </c>
      <c r="D29" s="642" t="s">
        <v>20</v>
      </c>
      <c r="E29" s="119">
        <v>28</v>
      </c>
      <c r="F29" s="73">
        <v>26</v>
      </c>
      <c r="G29" s="74">
        <v>28</v>
      </c>
      <c r="H29" s="801">
        <v>2203</v>
      </c>
      <c r="I29" s="812">
        <v>43</v>
      </c>
      <c r="J29" s="813">
        <f t="shared" si="0"/>
        <v>51.232558139534881</v>
      </c>
      <c r="K29" s="820"/>
      <c r="L29" s="821"/>
    </row>
    <row r="30" spans="1:12" s="25" customFormat="1" ht="30" customHeight="1" x14ac:dyDescent="0.4">
      <c r="A30" s="631" t="s">
        <v>202</v>
      </c>
      <c r="B30" s="629" t="s">
        <v>71</v>
      </c>
      <c r="C30" s="630">
        <v>36897</v>
      </c>
      <c r="D30" s="642" t="s">
        <v>20</v>
      </c>
      <c r="E30" s="119">
        <v>14</v>
      </c>
      <c r="F30" s="73">
        <v>1</v>
      </c>
      <c r="G30" s="74">
        <v>9</v>
      </c>
      <c r="H30" s="801">
        <v>140</v>
      </c>
      <c r="I30" s="815"/>
      <c r="J30" s="813"/>
      <c r="K30" s="824"/>
      <c r="L30" s="821"/>
    </row>
    <row r="31" spans="1:12" s="25" customFormat="1" ht="30" customHeight="1" x14ac:dyDescent="0.4">
      <c r="A31" s="633" t="s">
        <v>274</v>
      </c>
      <c r="B31" s="241" t="s">
        <v>275</v>
      </c>
      <c r="C31" s="236">
        <v>38197</v>
      </c>
      <c r="D31" s="642" t="s">
        <v>20</v>
      </c>
      <c r="E31" s="119">
        <v>1</v>
      </c>
      <c r="F31" s="73">
        <v>0</v>
      </c>
      <c r="G31" s="74">
        <v>1</v>
      </c>
      <c r="H31" s="801">
        <v>34</v>
      </c>
      <c r="I31" s="815"/>
      <c r="J31" s="813"/>
      <c r="K31" s="824"/>
      <c r="L31" s="821"/>
    </row>
    <row r="32" spans="1:12" s="25" customFormat="1" ht="30" customHeight="1" x14ac:dyDescent="0.25">
      <c r="A32" s="633" t="s">
        <v>429</v>
      </c>
      <c r="B32" s="241" t="s">
        <v>430</v>
      </c>
      <c r="C32" s="630">
        <v>39579</v>
      </c>
      <c r="D32" s="642" t="s">
        <v>20</v>
      </c>
      <c r="E32" s="119">
        <v>6</v>
      </c>
      <c r="F32" s="73">
        <v>6</v>
      </c>
      <c r="G32" s="74">
        <v>6</v>
      </c>
      <c r="H32" s="801">
        <v>260</v>
      </c>
      <c r="I32" s="812">
        <v>3</v>
      </c>
      <c r="J32" s="813">
        <f t="shared" si="0"/>
        <v>86.666666666666671</v>
      </c>
      <c r="K32" s="820"/>
      <c r="L32" s="821"/>
    </row>
    <row r="33" spans="1:12" s="25" customFormat="1" ht="30" customHeight="1" x14ac:dyDescent="0.4">
      <c r="A33" s="631" t="s">
        <v>131</v>
      </c>
      <c r="B33" s="629" t="s">
        <v>133</v>
      </c>
      <c r="C33" s="630">
        <v>38260</v>
      </c>
      <c r="D33" s="642" t="s">
        <v>20</v>
      </c>
      <c r="E33" s="119">
        <v>15</v>
      </c>
      <c r="F33" s="73">
        <v>3</v>
      </c>
      <c r="G33" s="74">
        <v>5</v>
      </c>
      <c r="H33" s="801">
        <v>196</v>
      </c>
      <c r="I33" s="815">
        <v>1</v>
      </c>
      <c r="J33" s="813">
        <f t="shared" si="0"/>
        <v>196</v>
      </c>
      <c r="K33" s="824"/>
      <c r="L33" s="821"/>
    </row>
    <row r="34" spans="1:12" s="25" customFormat="1" ht="30" customHeight="1" x14ac:dyDescent="0.4">
      <c r="A34" s="631" t="s">
        <v>131</v>
      </c>
      <c r="B34" s="629" t="s">
        <v>132</v>
      </c>
      <c r="C34" s="630">
        <v>38260</v>
      </c>
      <c r="D34" s="642" t="s">
        <v>20</v>
      </c>
      <c r="E34" s="119">
        <v>9</v>
      </c>
      <c r="F34" s="73">
        <v>1</v>
      </c>
      <c r="G34" s="74">
        <v>6</v>
      </c>
      <c r="H34" s="801">
        <v>174</v>
      </c>
      <c r="I34" s="815"/>
      <c r="J34" s="813"/>
      <c r="K34" s="824"/>
      <c r="L34" s="821"/>
    </row>
    <row r="35" spans="1:12" s="25" customFormat="1" ht="30" customHeight="1" x14ac:dyDescent="0.25">
      <c r="A35" s="637" t="s">
        <v>369</v>
      </c>
      <c r="B35" s="241" t="s">
        <v>200</v>
      </c>
      <c r="C35" s="630">
        <v>37078</v>
      </c>
      <c r="D35" s="642" t="s">
        <v>20</v>
      </c>
      <c r="E35" s="119">
        <v>21</v>
      </c>
      <c r="F35" s="73">
        <v>6</v>
      </c>
      <c r="G35" s="74">
        <v>17</v>
      </c>
      <c r="H35" s="801">
        <v>532</v>
      </c>
      <c r="I35" s="812"/>
      <c r="J35" s="813"/>
      <c r="K35" s="820"/>
      <c r="L35" s="821"/>
    </row>
    <row r="36" spans="1:12" s="25" customFormat="1" ht="30" customHeight="1" x14ac:dyDescent="0.25">
      <c r="A36" s="631" t="s">
        <v>244</v>
      </c>
      <c r="B36" s="629" t="s">
        <v>245</v>
      </c>
      <c r="C36" s="630">
        <v>37935</v>
      </c>
      <c r="D36" s="642" t="s">
        <v>19</v>
      </c>
      <c r="E36" s="119">
        <v>19</v>
      </c>
      <c r="F36" s="73">
        <v>15</v>
      </c>
      <c r="G36" s="74">
        <v>19</v>
      </c>
      <c r="H36" s="801">
        <v>1101</v>
      </c>
      <c r="I36" s="812"/>
      <c r="J36" s="813"/>
      <c r="K36" s="820"/>
      <c r="L36" s="821"/>
    </row>
    <row r="37" spans="1:12" s="25" customFormat="1" ht="30" customHeight="1" x14ac:dyDescent="0.25">
      <c r="A37" s="631" t="s">
        <v>205</v>
      </c>
      <c r="B37" s="629" t="s">
        <v>206</v>
      </c>
      <c r="C37" s="630">
        <v>37492</v>
      </c>
      <c r="D37" s="642" t="s">
        <v>19</v>
      </c>
      <c r="E37" s="119">
        <v>19</v>
      </c>
      <c r="F37" s="73">
        <v>8</v>
      </c>
      <c r="G37" s="74">
        <v>17</v>
      </c>
      <c r="H37" s="801">
        <v>705</v>
      </c>
      <c r="I37" s="812">
        <v>3</v>
      </c>
      <c r="J37" s="813">
        <f t="shared" si="0"/>
        <v>235</v>
      </c>
      <c r="K37" s="820"/>
      <c r="L37" s="821"/>
    </row>
    <row r="38" spans="1:12" s="25" customFormat="1" ht="30" customHeight="1" x14ac:dyDescent="0.4">
      <c r="A38" s="631" t="s">
        <v>283</v>
      </c>
      <c r="B38" s="629" t="s">
        <v>284</v>
      </c>
      <c r="C38" s="630">
        <v>37376</v>
      </c>
      <c r="D38" s="642" t="s">
        <v>20</v>
      </c>
      <c r="E38" s="119">
        <v>5</v>
      </c>
      <c r="F38" s="73">
        <v>1</v>
      </c>
      <c r="G38" s="74">
        <v>3</v>
      </c>
      <c r="H38" s="801">
        <v>86</v>
      </c>
      <c r="I38" s="815"/>
      <c r="J38" s="813"/>
      <c r="K38" s="824"/>
      <c r="L38" s="821"/>
    </row>
    <row r="39" spans="1:12" s="25" customFormat="1" ht="30" customHeight="1" x14ac:dyDescent="0.4">
      <c r="A39" s="638" t="s">
        <v>86</v>
      </c>
      <c r="B39" s="629" t="s">
        <v>87</v>
      </c>
      <c r="C39" s="630">
        <v>38850</v>
      </c>
      <c r="D39" s="645" t="s">
        <v>21</v>
      </c>
      <c r="E39" s="119">
        <v>4</v>
      </c>
      <c r="F39" s="73">
        <v>1</v>
      </c>
      <c r="G39" s="74">
        <v>4</v>
      </c>
      <c r="H39" s="801">
        <v>66</v>
      </c>
      <c r="I39" s="815">
        <v>2</v>
      </c>
      <c r="J39" s="813">
        <f t="shared" si="0"/>
        <v>33</v>
      </c>
      <c r="K39" s="824"/>
      <c r="L39" s="821"/>
    </row>
    <row r="40" spans="1:12" s="25" customFormat="1" ht="30" customHeight="1" x14ac:dyDescent="0.25">
      <c r="A40" s="631" t="s">
        <v>220</v>
      </c>
      <c r="B40" s="629" t="s">
        <v>39</v>
      </c>
      <c r="C40" s="630">
        <v>37466</v>
      </c>
      <c r="D40" s="642" t="s">
        <v>20</v>
      </c>
      <c r="E40" s="119">
        <v>30</v>
      </c>
      <c r="F40" s="73">
        <v>8</v>
      </c>
      <c r="G40" s="74">
        <v>29</v>
      </c>
      <c r="H40" s="801">
        <v>1592</v>
      </c>
      <c r="I40" s="812">
        <v>6</v>
      </c>
      <c r="J40" s="813">
        <f t="shared" si="0"/>
        <v>265.33333333333331</v>
      </c>
      <c r="K40" s="820"/>
      <c r="L40" s="821"/>
    </row>
    <row r="41" spans="1:12" s="25" customFormat="1" ht="30" customHeight="1" x14ac:dyDescent="0.4">
      <c r="A41" s="637" t="s">
        <v>432</v>
      </c>
      <c r="B41" s="241" t="s">
        <v>433</v>
      </c>
      <c r="C41" s="630">
        <v>39673</v>
      </c>
      <c r="D41" s="642" t="s">
        <v>20</v>
      </c>
      <c r="E41" s="119">
        <v>3</v>
      </c>
      <c r="F41" s="73">
        <v>0</v>
      </c>
      <c r="G41" s="74">
        <v>3</v>
      </c>
      <c r="H41" s="801">
        <v>64</v>
      </c>
      <c r="I41" s="815">
        <v>1</v>
      </c>
      <c r="J41" s="813">
        <f t="shared" si="0"/>
        <v>64</v>
      </c>
      <c r="K41" s="824"/>
      <c r="L41" s="821"/>
    </row>
    <row r="42" spans="1:12" s="25" customFormat="1" ht="30" customHeight="1" x14ac:dyDescent="0.25">
      <c r="A42" s="631" t="s">
        <v>203</v>
      </c>
      <c r="B42" s="629" t="s">
        <v>212</v>
      </c>
      <c r="C42" s="630">
        <v>36543</v>
      </c>
      <c r="D42" s="642" t="s">
        <v>19</v>
      </c>
      <c r="E42" s="119">
        <v>29</v>
      </c>
      <c r="F42" s="73">
        <v>19</v>
      </c>
      <c r="G42" s="74">
        <v>29</v>
      </c>
      <c r="H42" s="801">
        <v>1843</v>
      </c>
      <c r="I42" s="812">
        <v>5</v>
      </c>
      <c r="J42" s="813">
        <f t="shared" si="0"/>
        <v>368.6</v>
      </c>
      <c r="K42" s="820"/>
      <c r="L42" s="821"/>
    </row>
    <row r="43" spans="1:12" s="25" customFormat="1" ht="30" customHeight="1" x14ac:dyDescent="0.4">
      <c r="A43" s="631" t="s">
        <v>203</v>
      </c>
      <c r="B43" s="629" t="s">
        <v>204</v>
      </c>
      <c r="C43" s="630">
        <v>36903</v>
      </c>
      <c r="D43" s="642" t="s">
        <v>20</v>
      </c>
      <c r="E43" s="119">
        <v>7</v>
      </c>
      <c r="F43" s="73">
        <v>0</v>
      </c>
      <c r="G43" s="74">
        <v>3</v>
      </c>
      <c r="H43" s="801">
        <v>4</v>
      </c>
      <c r="I43" s="815"/>
      <c r="J43" s="813"/>
      <c r="K43" s="824"/>
      <c r="L43" s="821"/>
    </row>
    <row r="44" spans="1:12" s="25" customFormat="1" ht="30" customHeight="1" x14ac:dyDescent="0.4">
      <c r="A44" s="631" t="s">
        <v>389</v>
      </c>
      <c r="B44" s="629" t="s">
        <v>390</v>
      </c>
      <c r="C44" s="630">
        <v>37724</v>
      </c>
      <c r="D44" s="642" t="s">
        <v>19</v>
      </c>
      <c r="E44" s="119">
        <v>6</v>
      </c>
      <c r="F44" s="73">
        <v>0</v>
      </c>
      <c r="G44" s="74">
        <v>4</v>
      </c>
      <c r="H44" s="801">
        <v>108</v>
      </c>
      <c r="I44" s="815"/>
      <c r="J44" s="813"/>
      <c r="K44" s="824"/>
      <c r="L44" s="821"/>
    </row>
    <row r="45" spans="1:12" s="25" customFormat="1" ht="30" customHeight="1" x14ac:dyDescent="0.4">
      <c r="A45" s="638" t="s">
        <v>88</v>
      </c>
      <c r="B45" s="629" t="s">
        <v>23</v>
      </c>
      <c r="C45" s="630">
        <v>38862</v>
      </c>
      <c r="D45" s="645" t="s">
        <v>20</v>
      </c>
      <c r="E45" s="119">
        <v>5</v>
      </c>
      <c r="F45" s="73">
        <v>5</v>
      </c>
      <c r="G45" s="74">
        <v>5</v>
      </c>
      <c r="H45" s="801">
        <v>188</v>
      </c>
      <c r="I45" s="815">
        <v>3</v>
      </c>
      <c r="J45" s="813">
        <f t="shared" si="0"/>
        <v>62.666666666666664</v>
      </c>
      <c r="K45" s="824"/>
      <c r="L45" s="821"/>
    </row>
    <row r="46" spans="1:12" s="25" customFormat="1" ht="30" customHeight="1" x14ac:dyDescent="0.25">
      <c r="A46" s="635" t="s">
        <v>394</v>
      </c>
      <c r="B46" s="629" t="s">
        <v>395</v>
      </c>
      <c r="C46" s="630">
        <v>38612</v>
      </c>
      <c r="D46" s="643" t="s">
        <v>22</v>
      </c>
      <c r="E46" s="403">
        <v>8</v>
      </c>
      <c r="F46" s="84">
        <v>4</v>
      </c>
      <c r="G46" s="82">
        <v>4</v>
      </c>
      <c r="H46" s="804">
        <v>224</v>
      </c>
      <c r="I46" s="812"/>
      <c r="J46" s="813"/>
      <c r="K46" s="820">
        <v>1</v>
      </c>
      <c r="L46" s="821">
        <f t="shared" ref="L46:L75" si="1">H46/K46</f>
        <v>224</v>
      </c>
    </row>
    <row r="47" spans="1:12" s="25" customFormat="1" ht="30" customHeight="1" x14ac:dyDescent="0.4">
      <c r="A47" s="631" t="s">
        <v>216</v>
      </c>
      <c r="B47" s="629" t="s">
        <v>296</v>
      </c>
      <c r="C47" s="630">
        <v>37267</v>
      </c>
      <c r="D47" s="642" t="s">
        <v>19</v>
      </c>
      <c r="E47" s="119">
        <v>2</v>
      </c>
      <c r="F47" s="73">
        <v>2</v>
      </c>
      <c r="G47" s="74">
        <v>2</v>
      </c>
      <c r="H47" s="801">
        <v>131</v>
      </c>
      <c r="I47" s="815"/>
      <c r="J47" s="813"/>
      <c r="K47" s="824"/>
      <c r="L47" s="821"/>
    </row>
    <row r="48" spans="1:12" s="25" customFormat="1" ht="30" customHeight="1" x14ac:dyDescent="0.25">
      <c r="A48" s="631" t="s">
        <v>134</v>
      </c>
      <c r="B48" s="629" t="s">
        <v>135</v>
      </c>
      <c r="C48" s="630">
        <v>38293</v>
      </c>
      <c r="D48" s="642" t="s">
        <v>21</v>
      </c>
      <c r="E48" s="119">
        <v>20</v>
      </c>
      <c r="F48" s="73">
        <v>15</v>
      </c>
      <c r="G48" s="74">
        <v>20</v>
      </c>
      <c r="H48" s="801">
        <v>1155</v>
      </c>
      <c r="I48" s="812">
        <v>6</v>
      </c>
      <c r="J48" s="813">
        <f t="shared" si="0"/>
        <v>192.5</v>
      </c>
      <c r="K48" s="820"/>
      <c r="L48" s="821"/>
    </row>
    <row r="49" spans="1:12" s="25" customFormat="1" ht="30" customHeight="1" x14ac:dyDescent="0.25">
      <c r="A49" s="638" t="s">
        <v>31</v>
      </c>
      <c r="B49" s="629" t="s">
        <v>32</v>
      </c>
      <c r="C49" s="630">
        <v>38910</v>
      </c>
      <c r="D49" s="645" t="s">
        <v>20</v>
      </c>
      <c r="E49" s="119">
        <v>13</v>
      </c>
      <c r="F49" s="73">
        <v>11</v>
      </c>
      <c r="G49" s="74">
        <v>12</v>
      </c>
      <c r="H49" s="801">
        <v>483</v>
      </c>
      <c r="I49" s="812">
        <v>3</v>
      </c>
      <c r="J49" s="813">
        <f t="shared" si="0"/>
        <v>161</v>
      </c>
      <c r="K49" s="820"/>
      <c r="L49" s="821"/>
    </row>
    <row r="50" spans="1:12" s="25" customFormat="1" ht="30" customHeight="1" x14ac:dyDescent="0.4">
      <c r="A50" s="635" t="s">
        <v>31</v>
      </c>
      <c r="B50" s="629" t="s">
        <v>412</v>
      </c>
      <c r="C50" s="630">
        <v>38656</v>
      </c>
      <c r="D50" s="642" t="s">
        <v>20</v>
      </c>
      <c r="E50" s="119">
        <v>6</v>
      </c>
      <c r="F50" s="73">
        <v>2</v>
      </c>
      <c r="G50" s="74">
        <v>5</v>
      </c>
      <c r="H50" s="801">
        <v>130</v>
      </c>
      <c r="I50" s="815"/>
      <c r="J50" s="813"/>
      <c r="K50" s="824"/>
      <c r="L50" s="821"/>
    </row>
    <row r="51" spans="1:12" s="25" customFormat="1" ht="30" customHeight="1" x14ac:dyDescent="0.4">
      <c r="A51" s="631" t="s">
        <v>31</v>
      </c>
      <c r="B51" s="629" t="s">
        <v>33</v>
      </c>
      <c r="C51" s="630">
        <v>38968</v>
      </c>
      <c r="D51" s="645" t="s">
        <v>20</v>
      </c>
      <c r="E51" s="119">
        <v>5</v>
      </c>
      <c r="F51" s="73">
        <v>3</v>
      </c>
      <c r="G51" s="74">
        <v>5</v>
      </c>
      <c r="H51" s="801">
        <v>109</v>
      </c>
      <c r="I51" s="815">
        <v>2</v>
      </c>
      <c r="J51" s="813">
        <f t="shared" si="0"/>
        <v>54.5</v>
      </c>
      <c r="K51" s="824"/>
      <c r="L51" s="821"/>
    </row>
    <row r="52" spans="1:12" s="25" customFormat="1" ht="30" customHeight="1" x14ac:dyDescent="0.25">
      <c r="A52" s="631" t="s">
        <v>221</v>
      </c>
      <c r="B52" s="629" t="s">
        <v>222</v>
      </c>
      <c r="C52" s="630">
        <v>37320</v>
      </c>
      <c r="D52" s="642" t="s">
        <v>19</v>
      </c>
      <c r="E52" s="119">
        <v>21</v>
      </c>
      <c r="F52" s="73">
        <v>18</v>
      </c>
      <c r="G52" s="74">
        <v>20</v>
      </c>
      <c r="H52" s="801">
        <v>1303</v>
      </c>
      <c r="I52" s="812">
        <v>1</v>
      </c>
      <c r="J52" s="813">
        <f t="shared" si="0"/>
        <v>1303</v>
      </c>
      <c r="K52" s="820"/>
      <c r="L52" s="821"/>
    </row>
    <row r="53" spans="1:12" s="25" customFormat="1" ht="30" customHeight="1" x14ac:dyDescent="0.25">
      <c r="A53" s="631" t="s">
        <v>190</v>
      </c>
      <c r="B53" s="629" t="s">
        <v>191</v>
      </c>
      <c r="C53" s="630">
        <v>37402</v>
      </c>
      <c r="D53" s="642" t="s">
        <v>19</v>
      </c>
      <c r="E53" s="119">
        <v>26</v>
      </c>
      <c r="F53" s="73">
        <v>22</v>
      </c>
      <c r="G53" s="74">
        <v>26</v>
      </c>
      <c r="H53" s="801">
        <v>1602</v>
      </c>
      <c r="I53" s="812">
        <v>4</v>
      </c>
      <c r="J53" s="813">
        <f t="shared" si="0"/>
        <v>400.5</v>
      </c>
      <c r="K53" s="820"/>
      <c r="L53" s="821"/>
    </row>
    <row r="54" spans="1:12" s="25" customFormat="1" ht="30" customHeight="1" x14ac:dyDescent="0.4">
      <c r="A54" s="635" t="s">
        <v>408</v>
      </c>
      <c r="B54" s="629" t="s">
        <v>409</v>
      </c>
      <c r="C54" s="630">
        <v>38493</v>
      </c>
      <c r="D54" s="642" t="s">
        <v>20</v>
      </c>
      <c r="E54" s="119">
        <v>6</v>
      </c>
      <c r="F54" s="73">
        <v>0</v>
      </c>
      <c r="G54" s="74">
        <v>5</v>
      </c>
      <c r="H54" s="801">
        <v>17</v>
      </c>
      <c r="I54" s="815"/>
      <c r="J54" s="813"/>
      <c r="K54" s="824"/>
      <c r="L54" s="821"/>
    </row>
    <row r="55" spans="1:12" s="25" customFormat="1" ht="30" customHeight="1" x14ac:dyDescent="0.4">
      <c r="A55" s="631" t="s">
        <v>234</v>
      </c>
      <c r="B55" s="629" t="s">
        <v>235</v>
      </c>
      <c r="C55" s="630">
        <v>37462</v>
      </c>
      <c r="D55" s="642" t="s">
        <v>20</v>
      </c>
      <c r="E55" s="119">
        <v>17</v>
      </c>
      <c r="F55" s="73">
        <v>1</v>
      </c>
      <c r="G55" s="74">
        <v>11</v>
      </c>
      <c r="H55" s="801">
        <v>178</v>
      </c>
      <c r="I55" s="815">
        <v>1</v>
      </c>
      <c r="J55" s="813">
        <f t="shared" si="0"/>
        <v>178</v>
      </c>
      <c r="K55" s="824"/>
      <c r="L55" s="821"/>
    </row>
    <row r="56" spans="1:12" s="25" customFormat="1" ht="30" customHeight="1" x14ac:dyDescent="0.25">
      <c r="A56" s="631" t="s">
        <v>223</v>
      </c>
      <c r="B56" s="629" t="s">
        <v>224</v>
      </c>
      <c r="C56" s="630">
        <v>37547</v>
      </c>
      <c r="D56" s="642" t="s">
        <v>20</v>
      </c>
      <c r="E56" s="119">
        <v>17</v>
      </c>
      <c r="F56" s="73">
        <v>4</v>
      </c>
      <c r="G56" s="74">
        <v>13</v>
      </c>
      <c r="H56" s="801">
        <v>308</v>
      </c>
      <c r="I56" s="812"/>
      <c r="J56" s="813"/>
      <c r="K56" s="820"/>
      <c r="L56" s="821"/>
    </row>
    <row r="57" spans="1:12" s="25" customFormat="1" ht="30" customHeight="1" x14ac:dyDescent="0.4">
      <c r="A57" s="631" t="s">
        <v>76</v>
      </c>
      <c r="B57" s="629" t="s">
        <v>67</v>
      </c>
      <c r="C57" s="630">
        <v>38726</v>
      </c>
      <c r="D57" s="645" t="s">
        <v>20</v>
      </c>
      <c r="E57" s="119">
        <v>4</v>
      </c>
      <c r="F57" s="73">
        <v>0</v>
      </c>
      <c r="G57" s="74">
        <v>3</v>
      </c>
      <c r="H57" s="801">
        <v>17</v>
      </c>
      <c r="I57" s="815"/>
      <c r="J57" s="813"/>
      <c r="K57" s="824"/>
      <c r="L57" s="821"/>
    </row>
    <row r="58" spans="1:12" s="25" customFormat="1" ht="30" customHeight="1" x14ac:dyDescent="0.25">
      <c r="A58" s="631" t="s">
        <v>294</v>
      </c>
      <c r="B58" s="629" t="s">
        <v>295</v>
      </c>
      <c r="C58" s="630">
        <v>37690</v>
      </c>
      <c r="D58" s="642" t="s">
        <v>22</v>
      </c>
      <c r="E58" s="119">
        <v>15</v>
      </c>
      <c r="F58" s="73">
        <v>4</v>
      </c>
      <c r="G58" s="74">
        <v>4</v>
      </c>
      <c r="H58" s="801">
        <v>246</v>
      </c>
      <c r="I58" s="812"/>
      <c r="J58" s="813"/>
      <c r="K58" s="820">
        <v>0</v>
      </c>
      <c r="L58" s="821"/>
    </row>
    <row r="59" spans="1:12" s="25" customFormat="1" ht="30" customHeight="1" x14ac:dyDescent="0.25">
      <c r="A59" s="631" t="s">
        <v>196</v>
      </c>
      <c r="B59" s="629" t="s">
        <v>197</v>
      </c>
      <c r="C59" s="630">
        <v>37008</v>
      </c>
      <c r="D59" s="643" t="s">
        <v>22</v>
      </c>
      <c r="E59" s="119">
        <v>9</v>
      </c>
      <c r="F59" s="73">
        <v>4</v>
      </c>
      <c r="G59" s="74">
        <v>5</v>
      </c>
      <c r="H59" s="801">
        <v>330</v>
      </c>
      <c r="I59" s="812"/>
      <c r="J59" s="813"/>
      <c r="K59" s="820">
        <v>2</v>
      </c>
      <c r="L59" s="821">
        <f t="shared" si="1"/>
        <v>165</v>
      </c>
    </row>
    <row r="60" spans="1:12" s="25" customFormat="1" ht="30" customHeight="1" x14ac:dyDescent="0.4">
      <c r="A60" s="631" t="s">
        <v>410</v>
      </c>
      <c r="B60" s="629" t="s">
        <v>411</v>
      </c>
      <c r="C60" s="630">
        <v>38817</v>
      </c>
      <c r="D60" s="642" t="s">
        <v>20</v>
      </c>
      <c r="E60" s="119">
        <v>6</v>
      </c>
      <c r="F60" s="73">
        <v>4</v>
      </c>
      <c r="G60" s="74">
        <v>5</v>
      </c>
      <c r="H60" s="801">
        <v>219</v>
      </c>
      <c r="I60" s="815">
        <v>1</v>
      </c>
      <c r="J60" s="813">
        <f t="shared" si="0"/>
        <v>219</v>
      </c>
      <c r="K60" s="824"/>
      <c r="L60" s="821"/>
    </row>
    <row r="61" spans="1:12" s="25" customFormat="1" ht="30" customHeight="1" x14ac:dyDescent="0.25">
      <c r="A61" s="631" t="s">
        <v>119</v>
      </c>
      <c r="B61" s="629" t="s">
        <v>120</v>
      </c>
      <c r="C61" s="630">
        <v>38070</v>
      </c>
      <c r="D61" s="642" t="s">
        <v>19</v>
      </c>
      <c r="E61" s="119">
        <v>14</v>
      </c>
      <c r="F61" s="73">
        <v>10</v>
      </c>
      <c r="G61" s="74">
        <v>11</v>
      </c>
      <c r="H61" s="802">
        <v>672</v>
      </c>
      <c r="I61" s="812">
        <v>1</v>
      </c>
      <c r="J61" s="813">
        <f t="shared" si="0"/>
        <v>672</v>
      </c>
      <c r="K61" s="820"/>
      <c r="L61" s="821"/>
    </row>
    <row r="62" spans="1:12" s="25" customFormat="1" ht="30" customHeight="1" x14ac:dyDescent="0.25">
      <c r="A62" s="631" t="s">
        <v>119</v>
      </c>
      <c r="B62" s="629" t="s">
        <v>187</v>
      </c>
      <c r="C62" s="630">
        <v>37118</v>
      </c>
      <c r="D62" s="642" t="s">
        <v>20</v>
      </c>
      <c r="E62" s="119">
        <v>14</v>
      </c>
      <c r="F62" s="73">
        <v>4</v>
      </c>
      <c r="G62" s="74">
        <v>13</v>
      </c>
      <c r="H62" s="801">
        <v>497</v>
      </c>
      <c r="I62" s="812">
        <v>4</v>
      </c>
      <c r="J62" s="813">
        <f t="shared" si="0"/>
        <v>124.25</v>
      </c>
      <c r="K62" s="820"/>
      <c r="L62" s="821"/>
    </row>
    <row r="63" spans="1:12" s="25" customFormat="1" ht="30" customHeight="1" x14ac:dyDescent="0.25">
      <c r="A63" s="631" t="s">
        <v>34</v>
      </c>
      <c r="B63" s="629" t="s">
        <v>35</v>
      </c>
      <c r="C63" s="630">
        <v>38965</v>
      </c>
      <c r="D63" s="645" t="s">
        <v>19</v>
      </c>
      <c r="E63" s="119">
        <v>14</v>
      </c>
      <c r="F63" s="73">
        <v>11</v>
      </c>
      <c r="G63" s="74">
        <v>13</v>
      </c>
      <c r="H63" s="801">
        <v>619</v>
      </c>
      <c r="I63" s="812"/>
      <c r="J63" s="813"/>
      <c r="K63" s="820"/>
      <c r="L63" s="821"/>
    </row>
    <row r="64" spans="1:12" s="25" customFormat="1" ht="30" customHeight="1" x14ac:dyDescent="0.25">
      <c r="A64" s="631" t="s">
        <v>218</v>
      </c>
      <c r="B64" s="629" t="s">
        <v>219</v>
      </c>
      <c r="C64" s="630">
        <v>37283</v>
      </c>
      <c r="D64" s="642" t="s">
        <v>19</v>
      </c>
      <c r="E64" s="119">
        <v>20</v>
      </c>
      <c r="F64" s="73">
        <v>18</v>
      </c>
      <c r="G64" s="74">
        <v>20</v>
      </c>
      <c r="H64" s="801">
        <v>1458</v>
      </c>
      <c r="I64" s="812">
        <v>1</v>
      </c>
      <c r="J64" s="813">
        <f t="shared" si="0"/>
        <v>1458</v>
      </c>
      <c r="K64" s="820"/>
      <c r="L64" s="821"/>
    </row>
    <row r="65" spans="1:12" s="25" customFormat="1" ht="30" customHeight="1" x14ac:dyDescent="0.25">
      <c r="A65" s="631" t="s">
        <v>227</v>
      </c>
      <c r="B65" s="629" t="s">
        <v>187</v>
      </c>
      <c r="C65" s="630">
        <v>37785</v>
      </c>
      <c r="D65" s="642" t="s">
        <v>21</v>
      </c>
      <c r="E65" s="119">
        <v>34</v>
      </c>
      <c r="F65" s="73">
        <v>29</v>
      </c>
      <c r="G65" s="74">
        <v>34</v>
      </c>
      <c r="H65" s="801">
        <v>2255</v>
      </c>
      <c r="I65" s="812">
        <v>28</v>
      </c>
      <c r="J65" s="813">
        <f t="shared" si="0"/>
        <v>80.535714285714292</v>
      </c>
      <c r="K65" s="820"/>
      <c r="L65" s="821"/>
    </row>
    <row r="66" spans="1:12" s="25" customFormat="1" ht="30" customHeight="1" x14ac:dyDescent="0.4">
      <c r="A66" s="631" t="s">
        <v>227</v>
      </c>
      <c r="B66" s="629" t="s">
        <v>285</v>
      </c>
      <c r="C66" s="630">
        <v>37496</v>
      </c>
      <c r="D66" s="642" t="s">
        <v>21</v>
      </c>
      <c r="E66" s="119">
        <v>7</v>
      </c>
      <c r="F66" s="73">
        <v>2</v>
      </c>
      <c r="G66" s="74">
        <v>5</v>
      </c>
      <c r="H66" s="801">
        <v>174</v>
      </c>
      <c r="I66" s="815">
        <v>1</v>
      </c>
      <c r="J66" s="813">
        <f t="shared" si="0"/>
        <v>174</v>
      </c>
      <c r="K66" s="824"/>
      <c r="L66" s="821"/>
    </row>
    <row r="67" spans="1:12" s="25" customFormat="1" ht="30" customHeight="1" x14ac:dyDescent="0.25">
      <c r="A67" s="631" t="s">
        <v>333</v>
      </c>
      <c r="B67" s="629" t="s">
        <v>349</v>
      </c>
      <c r="C67" s="630">
        <v>36571</v>
      </c>
      <c r="D67" s="642" t="s">
        <v>20</v>
      </c>
      <c r="E67" s="119">
        <v>29</v>
      </c>
      <c r="F67" s="73">
        <v>29</v>
      </c>
      <c r="G67" s="74">
        <v>29</v>
      </c>
      <c r="H67" s="801">
        <v>2470</v>
      </c>
      <c r="I67" s="812">
        <v>3</v>
      </c>
      <c r="J67" s="813">
        <f t="shared" si="0"/>
        <v>823.33333333333337</v>
      </c>
      <c r="K67" s="820"/>
      <c r="L67" s="821"/>
    </row>
    <row r="68" spans="1:12" s="25" customFormat="1" ht="30" customHeight="1" x14ac:dyDescent="0.25">
      <c r="A68" s="631" t="s">
        <v>116</v>
      </c>
      <c r="B68" s="629" t="s">
        <v>117</v>
      </c>
      <c r="C68" s="630">
        <v>38050</v>
      </c>
      <c r="D68" s="642" t="s">
        <v>19</v>
      </c>
      <c r="E68" s="119">
        <v>12</v>
      </c>
      <c r="F68" s="73">
        <v>3</v>
      </c>
      <c r="G68" s="74">
        <v>8</v>
      </c>
      <c r="H68" s="801">
        <v>227</v>
      </c>
      <c r="I68" s="812">
        <v>1</v>
      </c>
      <c r="J68" s="813">
        <f t="shared" si="0"/>
        <v>227</v>
      </c>
      <c r="K68" s="820"/>
      <c r="L68" s="821"/>
    </row>
    <row r="69" spans="1:12" s="25" customFormat="1" ht="30" customHeight="1" x14ac:dyDescent="0.25">
      <c r="A69" s="631" t="s">
        <v>335</v>
      </c>
      <c r="B69" s="629" t="s">
        <v>5</v>
      </c>
      <c r="C69" s="630">
        <v>36556</v>
      </c>
      <c r="D69" s="642" t="s">
        <v>21</v>
      </c>
      <c r="E69" s="119">
        <v>28</v>
      </c>
      <c r="F69" s="73">
        <v>27</v>
      </c>
      <c r="G69" s="74">
        <v>28</v>
      </c>
      <c r="H69" s="801">
        <v>2280</v>
      </c>
      <c r="I69" s="812">
        <v>13</v>
      </c>
      <c r="J69" s="813">
        <f t="shared" si="0"/>
        <v>175.38461538461539</v>
      </c>
      <c r="K69" s="820"/>
      <c r="L69" s="821"/>
    </row>
    <row r="70" spans="1:12" s="25" customFormat="1" ht="30" customHeight="1" x14ac:dyDescent="0.25">
      <c r="A70" s="631" t="s">
        <v>211</v>
      </c>
      <c r="B70" s="629" t="s">
        <v>212</v>
      </c>
      <c r="C70" s="630">
        <v>37270</v>
      </c>
      <c r="D70" s="642" t="s">
        <v>20</v>
      </c>
      <c r="E70" s="119">
        <v>31</v>
      </c>
      <c r="F70" s="73">
        <v>31</v>
      </c>
      <c r="G70" s="74">
        <v>31</v>
      </c>
      <c r="H70" s="801">
        <v>2222</v>
      </c>
      <c r="I70" s="812">
        <v>3</v>
      </c>
      <c r="J70" s="813">
        <f t="shared" si="0"/>
        <v>740.66666666666663</v>
      </c>
      <c r="K70" s="820"/>
      <c r="L70" s="821"/>
    </row>
    <row r="71" spans="1:12" s="24" customFormat="1" ht="30" customHeight="1" x14ac:dyDescent="0.4">
      <c r="A71" s="631" t="s">
        <v>387</v>
      </c>
      <c r="B71" s="629" t="s">
        <v>388</v>
      </c>
      <c r="C71" s="630">
        <v>37633</v>
      </c>
      <c r="D71" s="642" t="s">
        <v>19</v>
      </c>
      <c r="E71" s="119">
        <v>11</v>
      </c>
      <c r="F71" s="73">
        <v>2</v>
      </c>
      <c r="G71" s="74">
        <v>6</v>
      </c>
      <c r="H71" s="801">
        <v>165</v>
      </c>
      <c r="I71" s="815"/>
      <c r="J71" s="813"/>
      <c r="K71" s="824"/>
      <c r="L71" s="821"/>
    </row>
    <row r="72" spans="1:12" s="25" customFormat="1" ht="30" customHeight="1" x14ac:dyDescent="0.4">
      <c r="A72" s="633" t="s">
        <v>278</v>
      </c>
      <c r="B72" s="241" t="s">
        <v>279</v>
      </c>
      <c r="C72" s="236">
        <v>37988</v>
      </c>
      <c r="D72" s="643" t="s">
        <v>20</v>
      </c>
      <c r="E72" s="403">
        <v>2</v>
      </c>
      <c r="F72" s="84">
        <v>1</v>
      </c>
      <c r="G72" s="82">
        <v>2</v>
      </c>
      <c r="H72" s="804">
        <v>73</v>
      </c>
      <c r="I72" s="815"/>
      <c r="J72" s="813"/>
      <c r="K72" s="824"/>
      <c r="L72" s="821"/>
    </row>
    <row r="73" spans="1:12" s="25" customFormat="1" ht="30" customHeight="1" x14ac:dyDescent="0.25">
      <c r="A73" s="631" t="s">
        <v>194</v>
      </c>
      <c r="B73" s="629" t="s">
        <v>195</v>
      </c>
      <c r="C73" s="630">
        <v>37087</v>
      </c>
      <c r="D73" s="642" t="s">
        <v>20</v>
      </c>
      <c r="E73" s="119">
        <v>15</v>
      </c>
      <c r="F73" s="73">
        <v>10</v>
      </c>
      <c r="G73" s="74">
        <v>14</v>
      </c>
      <c r="H73" s="801">
        <v>732</v>
      </c>
      <c r="I73" s="812">
        <v>5</v>
      </c>
      <c r="J73" s="813">
        <f t="shared" ref="J73:J134" si="2">H73/I73</f>
        <v>146.4</v>
      </c>
      <c r="K73" s="820"/>
      <c r="L73" s="821"/>
    </row>
    <row r="74" spans="1:12" s="25" customFormat="1" ht="30" customHeight="1" x14ac:dyDescent="0.25">
      <c r="A74" s="631" t="s">
        <v>123</v>
      </c>
      <c r="B74" s="629" t="s">
        <v>124</v>
      </c>
      <c r="C74" s="630">
        <v>38164</v>
      </c>
      <c r="D74" s="642" t="s">
        <v>20</v>
      </c>
      <c r="E74" s="119">
        <v>18</v>
      </c>
      <c r="F74" s="73">
        <v>8</v>
      </c>
      <c r="G74" s="74">
        <v>14</v>
      </c>
      <c r="H74" s="801">
        <v>469</v>
      </c>
      <c r="I74" s="812">
        <v>3</v>
      </c>
      <c r="J74" s="813">
        <f t="shared" si="2"/>
        <v>156.33333333333334</v>
      </c>
      <c r="K74" s="820"/>
      <c r="L74" s="821"/>
    </row>
    <row r="75" spans="1:12" s="25" customFormat="1" ht="30" customHeight="1" x14ac:dyDescent="0.25">
      <c r="A75" s="631" t="s">
        <v>125</v>
      </c>
      <c r="B75" s="629" t="s">
        <v>3</v>
      </c>
      <c r="C75" s="630">
        <v>37399</v>
      </c>
      <c r="D75" s="642" t="s">
        <v>22</v>
      </c>
      <c r="E75" s="119">
        <v>24</v>
      </c>
      <c r="F75" s="73">
        <v>15</v>
      </c>
      <c r="G75" s="74">
        <v>15</v>
      </c>
      <c r="H75" s="801">
        <v>1118</v>
      </c>
      <c r="I75" s="812"/>
      <c r="J75" s="813"/>
      <c r="K75" s="820">
        <v>13</v>
      </c>
      <c r="L75" s="821">
        <f t="shared" si="1"/>
        <v>86</v>
      </c>
    </row>
    <row r="76" spans="1:12" s="25" customFormat="1" ht="30" customHeight="1" x14ac:dyDescent="0.25">
      <c r="A76" s="631" t="s">
        <v>125</v>
      </c>
      <c r="B76" s="629" t="s">
        <v>126</v>
      </c>
      <c r="C76" s="630">
        <v>38230</v>
      </c>
      <c r="D76" s="642" t="s">
        <v>20</v>
      </c>
      <c r="E76" s="119">
        <v>17</v>
      </c>
      <c r="F76" s="73">
        <v>12</v>
      </c>
      <c r="G76" s="74">
        <v>16</v>
      </c>
      <c r="H76" s="801">
        <v>924</v>
      </c>
      <c r="I76" s="812">
        <v>3</v>
      </c>
      <c r="J76" s="813">
        <f t="shared" si="2"/>
        <v>308</v>
      </c>
      <c r="K76" s="820"/>
      <c r="L76" s="821"/>
    </row>
    <row r="77" spans="1:12" s="25" customFormat="1" ht="30" customHeight="1" x14ac:dyDescent="0.4">
      <c r="A77" s="633" t="s">
        <v>125</v>
      </c>
      <c r="B77" s="241" t="s">
        <v>425</v>
      </c>
      <c r="C77" s="630">
        <v>39448</v>
      </c>
      <c r="D77" s="642" t="s">
        <v>20</v>
      </c>
      <c r="E77" s="119">
        <v>3</v>
      </c>
      <c r="F77" s="73">
        <v>8</v>
      </c>
      <c r="G77" s="74">
        <v>7</v>
      </c>
      <c r="H77" s="801">
        <v>129</v>
      </c>
      <c r="I77" s="815">
        <v>1</v>
      </c>
      <c r="J77" s="813">
        <f t="shared" si="2"/>
        <v>129</v>
      </c>
      <c r="K77" s="824"/>
      <c r="L77" s="821"/>
    </row>
    <row r="78" spans="1:12" s="25" customFormat="1" ht="30" customHeight="1" x14ac:dyDescent="0.4">
      <c r="A78" s="631" t="s">
        <v>125</v>
      </c>
      <c r="B78" s="629" t="s">
        <v>236</v>
      </c>
      <c r="C78" s="630">
        <v>37424</v>
      </c>
      <c r="D78" s="642" t="s">
        <v>20</v>
      </c>
      <c r="E78" s="119">
        <v>6</v>
      </c>
      <c r="F78" s="73">
        <v>0</v>
      </c>
      <c r="G78" s="74">
        <v>1</v>
      </c>
      <c r="H78" s="801">
        <v>15</v>
      </c>
      <c r="I78" s="815"/>
      <c r="J78" s="813"/>
      <c r="K78" s="824"/>
      <c r="L78" s="821"/>
    </row>
    <row r="79" spans="1:12" s="25" customFormat="1" ht="30" customHeight="1" x14ac:dyDescent="0.25">
      <c r="A79" s="631" t="s">
        <v>112</v>
      </c>
      <c r="B79" s="629" t="s">
        <v>113</v>
      </c>
      <c r="C79" s="630">
        <v>38004</v>
      </c>
      <c r="D79" s="642" t="s">
        <v>22</v>
      </c>
      <c r="E79" s="119">
        <v>13</v>
      </c>
      <c r="F79" s="73">
        <v>13</v>
      </c>
      <c r="G79" s="74">
        <v>13</v>
      </c>
      <c r="H79" s="801">
        <v>879</v>
      </c>
      <c r="I79" s="812"/>
      <c r="J79" s="813"/>
      <c r="K79" s="820">
        <v>16</v>
      </c>
      <c r="L79" s="821"/>
    </row>
    <row r="80" spans="1:12" s="25" customFormat="1" ht="30" customHeight="1" x14ac:dyDescent="0.4">
      <c r="A80" s="631" t="s">
        <v>338</v>
      </c>
      <c r="B80" s="629" t="s">
        <v>354</v>
      </c>
      <c r="C80" s="630">
        <v>36722</v>
      </c>
      <c r="D80" s="642" t="s">
        <v>21</v>
      </c>
      <c r="E80" s="119">
        <v>18</v>
      </c>
      <c r="F80" s="73">
        <v>1</v>
      </c>
      <c r="G80" s="74">
        <v>7</v>
      </c>
      <c r="H80" s="801">
        <v>92</v>
      </c>
      <c r="I80" s="815">
        <v>1</v>
      </c>
      <c r="J80" s="813">
        <f t="shared" si="2"/>
        <v>92</v>
      </c>
      <c r="K80" s="824"/>
      <c r="L80" s="821"/>
    </row>
    <row r="81" spans="1:12" s="25" customFormat="1" ht="30" customHeight="1" x14ac:dyDescent="0.4">
      <c r="A81" s="631" t="s">
        <v>237</v>
      </c>
      <c r="B81" s="629" t="s">
        <v>68</v>
      </c>
      <c r="C81" s="630">
        <v>37318</v>
      </c>
      <c r="D81" s="642" t="s">
        <v>21</v>
      </c>
      <c r="E81" s="119">
        <v>3</v>
      </c>
      <c r="F81" s="73">
        <v>2</v>
      </c>
      <c r="G81" s="74">
        <v>3</v>
      </c>
      <c r="H81" s="801">
        <v>154</v>
      </c>
      <c r="I81" s="815">
        <v>2</v>
      </c>
      <c r="J81" s="813">
        <f t="shared" si="2"/>
        <v>77</v>
      </c>
      <c r="K81" s="824"/>
      <c r="L81" s="821"/>
    </row>
    <row r="82" spans="1:12" s="25" customFormat="1" ht="30" customHeight="1" x14ac:dyDescent="0.4">
      <c r="A82" s="631" t="s">
        <v>381</v>
      </c>
      <c r="B82" s="629" t="s">
        <v>357</v>
      </c>
      <c r="C82" s="630">
        <v>33780</v>
      </c>
      <c r="D82" s="642" t="s">
        <v>21</v>
      </c>
      <c r="E82" s="119">
        <v>1</v>
      </c>
      <c r="F82" s="73">
        <v>0</v>
      </c>
      <c r="G82" s="74">
        <v>0</v>
      </c>
      <c r="H82" s="801">
        <v>0</v>
      </c>
      <c r="I82" s="815"/>
      <c r="J82" s="813"/>
      <c r="K82" s="824"/>
      <c r="L82" s="821"/>
    </row>
    <row r="83" spans="1:12" s="25" customFormat="1" ht="30" customHeight="1" x14ac:dyDescent="0.25">
      <c r="A83" s="631" t="s">
        <v>289</v>
      </c>
      <c r="B83" s="629" t="s">
        <v>290</v>
      </c>
      <c r="C83" s="630">
        <v>37928</v>
      </c>
      <c r="D83" s="642" t="s">
        <v>19</v>
      </c>
      <c r="E83" s="119">
        <v>13</v>
      </c>
      <c r="F83" s="73">
        <v>7</v>
      </c>
      <c r="G83" s="74">
        <v>12</v>
      </c>
      <c r="H83" s="801">
        <v>520</v>
      </c>
      <c r="I83" s="812"/>
      <c r="J83" s="813"/>
      <c r="K83" s="820"/>
      <c r="L83" s="821"/>
    </row>
    <row r="84" spans="1:12" s="25" customFormat="1" ht="30" customHeight="1" x14ac:dyDescent="0.25">
      <c r="A84" s="631" t="s">
        <v>177</v>
      </c>
      <c r="B84" s="629" t="s">
        <v>178</v>
      </c>
      <c r="C84" s="630">
        <v>37130</v>
      </c>
      <c r="D84" s="642" t="s">
        <v>19</v>
      </c>
      <c r="E84" s="119">
        <v>21</v>
      </c>
      <c r="F84" s="73">
        <v>14</v>
      </c>
      <c r="G84" s="74">
        <v>15</v>
      </c>
      <c r="H84" s="801">
        <v>931</v>
      </c>
      <c r="I84" s="812"/>
      <c r="J84" s="813"/>
      <c r="K84" s="820"/>
      <c r="L84" s="821"/>
    </row>
    <row r="85" spans="1:12" s="25" customFormat="1" ht="30" customHeight="1" x14ac:dyDescent="0.4">
      <c r="A85" s="631" t="s">
        <v>266</v>
      </c>
      <c r="B85" s="629" t="s">
        <v>267</v>
      </c>
      <c r="C85" s="630">
        <v>37618</v>
      </c>
      <c r="D85" s="643" t="s">
        <v>20</v>
      </c>
      <c r="E85" s="119">
        <v>4</v>
      </c>
      <c r="F85" s="73">
        <v>1</v>
      </c>
      <c r="G85" s="74">
        <v>3</v>
      </c>
      <c r="H85" s="802">
        <v>127</v>
      </c>
      <c r="I85" s="815"/>
      <c r="J85" s="813"/>
      <c r="K85" s="824"/>
      <c r="L85" s="821"/>
    </row>
    <row r="86" spans="1:12" s="25" customFormat="1" ht="30" customHeight="1" x14ac:dyDescent="0.25">
      <c r="A86" s="631" t="s">
        <v>64</v>
      </c>
      <c r="B86" s="629" t="s">
        <v>28</v>
      </c>
      <c r="C86" s="630">
        <v>39031</v>
      </c>
      <c r="D86" s="646" t="s">
        <v>19</v>
      </c>
      <c r="E86" s="119">
        <v>15</v>
      </c>
      <c r="F86" s="73">
        <v>10</v>
      </c>
      <c r="G86" s="74">
        <v>15</v>
      </c>
      <c r="H86" s="801">
        <v>620</v>
      </c>
      <c r="I86" s="812">
        <v>3</v>
      </c>
      <c r="J86" s="813">
        <f t="shared" si="2"/>
        <v>206.66666666666666</v>
      </c>
      <c r="K86" s="820"/>
      <c r="L86" s="821"/>
    </row>
    <row r="87" spans="1:12" s="25" customFormat="1" ht="30" customHeight="1" x14ac:dyDescent="0.4">
      <c r="A87" s="633" t="s">
        <v>97</v>
      </c>
      <c r="B87" s="241" t="s">
        <v>98</v>
      </c>
      <c r="C87" s="630">
        <v>39708</v>
      </c>
      <c r="D87" s="642" t="s">
        <v>20</v>
      </c>
      <c r="E87" s="119">
        <v>7</v>
      </c>
      <c r="F87" s="73">
        <v>0</v>
      </c>
      <c r="G87" s="74">
        <v>7</v>
      </c>
      <c r="H87" s="801">
        <v>122</v>
      </c>
      <c r="I87" s="815">
        <v>2</v>
      </c>
      <c r="J87" s="813">
        <f t="shared" si="2"/>
        <v>61</v>
      </c>
      <c r="K87" s="824"/>
      <c r="L87" s="821"/>
    </row>
    <row r="88" spans="1:12" s="25" customFormat="1" ht="30" customHeight="1" x14ac:dyDescent="0.25">
      <c r="A88" s="631" t="s">
        <v>108</v>
      </c>
      <c r="B88" s="629" t="s">
        <v>109</v>
      </c>
      <c r="C88" s="630">
        <v>38000</v>
      </c>
      <c r="D88" s="642" t="s">
        <v>19</v>
      </c>
      <c r="E88" s="119">
        <v>15</v>
      </c>
      <c r="F88" s="73">
        <v>15</v>
      </c>
      <c r="G88" s="74">
        <v>15</v>
      </c>
      <c r="H88" s="801">
        <v>1050</v>
      </c>
      <c r="I88" s="812">
        <v>1</v>
      </c>
      <c r="J88" s="813">
        <f t="shared" si="2"/>
        <v>1050</v>
      </c>
      <c r="K88" s="820"/>
      <c r="L88" s="821"/>
    </row>
    <row r="89" spans="1:12" s="25" customFormat="1" ht="30" customHeight="1" thickBot="1" x14ac:dyDescent="0.45">
      <c r="A89" s="638" t="s">
        <v>82</v>
      </c>
      <c r="B89" s="629" t="s">
        <v>83</v>
      </c>
      <c r="C89" s="630">
        <v>38823</v>
      </c>
      <c r="D89" s="645" t="s">
        <v>19</v>
      </c>
      <c r="E89" s="403">
        <v>2</v>
      </c>
      <c r="F89" s="84">
        <v>0</v>
      </c>
      <c r="G89" s="82">
        <v>1</v>
      </c>
      <c r="H89" s="804">
        <v>15</v>
      </c>
      <c r="I89" s="815"/>
      <c r="J89" s="813"/>
      <c r="K89" s="824"/>
      <c r="L89" s="821"/>
    </row>
    <row r="90" spans="1:12" s="25" customFormat="1" ht="30" customHeight="1" x14ac:dyDescent="0.25">
      <c r="A90" s="647" t="s">
        <v>188</v>
      </c>
      <c r="B90" s="648" t="s">
        <v>189</v>
      </c>
      <c r="C90" s="649">
        <v>37126</v>
      </c>
      <c r="D90" s="650" t="s">
        <v>20</v>
      </c>
      <c r="E90" s="614">
        <v>25</v>
      </c>
      <c r="F90" s="615">
        <v>17</v>
      </c>
      <c r="G90" s="616">
        <v>19</v>
      </c>
      <c r="H90" s="806">
        <v>1221</v>
      </c>
      <c r="I90" s="812">
        <v>3</v>
      </c>
      <c r="J90" s="813">
        <f t="shared" si="2"/>
        <v>407</v>
      </c>
      <c r="K90" s="820"/>
      <c r="L90" s="821"/>
    </row>
    <row r="91" spans="1:12" s="25" customFormat="1" ht="30" customHeight="1" x14ac:dyDescent="0.25">
      <c r="A91" s="631" t="s">
        <v>129</v>
      </c>
      <c r="B91" s="629" t="s">
        <v>130</v>
      </c>
      <c r="C91" s="630">
        <v>38260</v>
      </c>
      <c r="D91" s="642" t="s">
        <v>20</v>
      </c>
      <c r="E91" s="119">
        <v>15</v>
      </c>
      <c r="F91" s="73">
        <v>15</v>
      </c>
      <c r="G91" s="74">
        <v>15</v>
      </c>
      <c r="H91" s="801">
        <v>1023</v>
      </c>
      <c r="I91" s="812">
        <v>2</v>
      </c>
      <c r="J91" s="813">
        <f t="shared" si="2"/>
        <v>511.5</v>
      </c>
      <c r="K91" s="820"/>
      <c r="L91" s="821"/>
    </row>
    <row r="92" spans="1:12" s="25" customFormat="1" ht="30" customHeight="1" x14ac:dyDescent="0.25">
      <c r="A92" s="633" t="s">
        <v>94</v>
      </c>
      <c r="B92" s="241" t="s">
        <v>79</v>
      </c>
      <c r="C92" s="630">
        <v>39276</v>
      </c>
      <c r="D92" s="642" t="s">
        <v>20</v>
      </c>
      <c r="E92" s="119">
        <v>9</v>
      </c>
      <c r="F92" s="73">
        <v>7</v>
      </c>
      <c r="G92" s="74">
        <v>9</v>
      </c>
      <c r="H92" s="801">
        <v>340</v>
      </c>
      <c r="I92" s="812">
        <v>3</v>
      </c>
      <c r="J92" s="813">
        <f t="shared" si="2"/>
        <v>113.33333333333333</v>
      </c>
      <c r="K92" s="820"/>
      <c r="L92" s="821"/>
    </row>
    <row r="93" spans="1:12" s="25" customFormat="1" ht="30" customHeight="1" x14ac:dyDescent="0.25">
      <c r="A93" s="631" t="s">
        <v>175</v>
      </c>
      <c r="B93" s="629" t="s">
        <v>176</v>
      </c>
      <c r="C93" s="630">
        <v>37231</v>
      </c>
      <c r="D93" s="642" t="s">
        <v>22</v>
      </c>
      <c r="E93" s="119">
        <v>14</v>
      </c>
      <c r="F93" s="73">
        <v>6</v>
      </c>
      <c r="G93" s="74">
        <v>8</v>
      </c>
      <c r="H93" s="801">
        <v>456</v>
      </c>
      <c r="I93" s="812"/>
      <c r="J93" s="813"/>
      <c r="K93" s="820">
        <v>5</v>
      </c>
      <c r="L93" s="821">
        <f t="shared" ref="L93:L151" si="3">H93/K93</f>
        <v>91.2</v>
      </c>
    </row>
    <row r="94" spans="1:12" s="25" customFormat="1" ht="30" customHeight="1" x14ac:dyDescent="0.25">
      <c r="A94" s="631" t="s">
        <v>114</v>
      </c>
      <c r="B94" s="629" t="s">
        <v>115</v>
      </c>
      <c r="C94" s="630">
        <v>38015</v>
      </c>
      <c r="D94" s="642" t="s">
        <v>19</v>
      </c>
      <c r="E94" s="119">
        <v>13</v>
      </c>
      <c r="F94" s="73">
        <v>6</v>
      </c>
      <c r="G94" s="74">
        <v>8</v>
      </c>
      <c r="H94" s="801">
        <v>398</v>
      </c>
      <c r="I94" s="812"/>
      <c r="J94" s="813"/>
      <c r="K94" s="820"/>
      <c r="L94" s="821"/>
    </row>
    <row r="95" spans="1:12" s="25" customFormat="1" ht="30" customHeight="1" x14ac:dyDescent="0.25">
      <c r="A95" s="631" t="s">
        <v>118</v>
      </c>
      <c r="B95" s="629" t="s">
        <v>41</v>
      </c>
      <c r="C95" s="630">
        <v>38055</v>
      </c>
      <c r="D95" s="642" t="s">
        <v>21</v>
      </c>
      <c r="E95" s="119">
        <v>14</v>
      </c>
      <c r="F95" s="73">
        <v>14</v>
      </c>
      <c r="G95" s="74">
        <v>14</v>
      </c>
      <c r="H95" s="801">
        <v>971</v>
      </c>
      <c r="I95" s="812">
        <v>15</v>
      </c>
      <c r="J95" s="813">
        <f t="shared" si="2"/>
        <v>64.733333333333334</v>
      </c>
      <c r="K95" s="820"/>
      <c r="L95" s="821"/>
    </row>
    <row r="96" spans="1:12" s="25" customFormat="1" ht="30" customHeight="1" x14ac:dyDescent="0.4">
      <c r="A96" s="631" t="s">
        <v>268</v>
      </c>
      <c r="B96" s="629" t="s">
        <v>269</v>
      </c>
      <c r="C96" s="630">
        <v>38448</v>
      </c>
      <c r="D96" s="642" t="s">
        <v>19</v>
      </c>
      <c r="E96" s="119">
        <v>9</v>
      </c>
      <c r="F96" s="73">
        <v>8</v>
      </c>
      <c r="G96" s="74">
        <v>8</v>
      </c>
      <c r="H96" s="801">
        <v>480</v>
      </c>
      <c r="I96" s="814"/>
      <c r="J96" s="813"/>
      <c r="K96" s="822"/>
      <c r="L96" s="821"/>
    </row>
    <row r="97" spans="1:12" s="25" customFormat="1" ht="30" customHeight="1" x14ac:dyDescent="0.4">
      <c r="A97" s="631" t="s">
        <v>228</v>
      </c>
      <c r="B97" s="629" t="s">
        <v>229</v>
      </c>
      <c r="C97" s="630">
        <v>36944</v>
      </c>
      <c r="D97" s="643" t="s">
        <v>22</v>
      </c>
      <c r="E97" s="119">
        <v>6</v>
      </c>
      <c r="F97" s="73">
        <v>2</v>
      </c>
      <c r="G97" s="74">
        <v>3</v>
      </c>
      <c r="H97" s="801">
        <v>164</v>
      </c>
      <c r="I97" s="815"/>
      <c r="J97" s="813"/>
      <c r="K97" s="824">
        <v>5</v>
      </c>
      <c r="L97" s="821">
        <f t="shared" si="3"/>
        <v>32.799999999999997</v>
      </c>
    </row>
    <row r="98" spans="1:12" s="25" customFormat="1" ht="30" customHeight="1" x14ac:dyDescent="0.25">
      <c r="A98" s="631" t="s">
        <v>185</v>
      </c>
      <c r="B98" s="629" t="s">
        <v>186</v>
      </c>
      <c r="C98" s="630">
        <v>37496</v>
      </c>
      <c r="D98" s="642" t="s">
        <v>19</v>
      </c>
      <c r="E98" s="119">
        <v>26</v>
      </c>
      <c r="F98" s="73">
        <v>21</v>
      </c>
      <c r="G98" s="74">
        <v>25</v>
      </c>
      <c r="H98" s="801">
        <v>1539</v>
      </c>
      <c r="I98" s="812"/>
      <c r="J98" s="813"/>
      <c r="K98" s="820"/>
      <c r="L98" s="821"/>
    </row>
    <row r="99" spans="1:12" s="25" customFormat="1" ht="30" customHeight="1" x14ac:dyDescent="0.4">
      <c r="A99" s="631" t="s">
        <v>341</v>
      </c>
      <c r="B99" s="629" t="s">
        <v>357</v>
      </c>
      <c r="C99" s="630">
        <v>36602</v>
      </c>
      <c r="D99" s="642" t="s">
        <v>21</v>
      </c>
      <c r="E99" s="119">
        <v>1</v>
      </c>
      <c r="F99" s="73">
        <v>0</v>
      </c>
      <c r="G99" s="74">
        <v>0</v>
      </c>
      <c r="H99" s="802">
        <v>0</v>
      </c>
      <c r="I99" s="815"/>
      <c r="J99" s="813"/>
      <c r="K99" s="824"/>
      <c r="L99" s="821"/>
    </row>
    <row r="100" spans="1:12" ht="30" customHeight="1" x14ac:dyDescent="0.2">
      <c r="A100" s="631" t="s">
        <v>138</v>
      </c>
      <c r="B100" s="629" t="s">
        <v>139</v>
      </c>
      <c r="C100" s="630">
        <v>38322</v>
      </c>
      <c r="D100" s="642" t="s">
        <v>20</v>
      </c>
      <c r="E100" s="119">
        <v>20</v>
      </c>
      <c r="F100" s="73">
        <v>14</v>
      </c>
      <c r="G100" s="74">
        <v>20</v>
      </c>
      <c r="H100" s="801">
        <v>1110</v>
      </c>
      <c r="I100" s="812">
        <v>17</v>
      </c>
      <c r="J100" s="813">
        <f t="shared" si="2"/>
        <v>65.294117647058826</v>
      </c>
      <c r="K100" s="820"/>
      <c r="L100" s="821"/>
    </row>
    <row r="101" spans="1:12" ht="30" customHeight="1" x14ac:dyDescent="0.2">
      <c r="A101" s="631" t="s">
        <v>121</v>
      </c>
      <c r="B101" s="629" t="s">
        <v>122</v>
      </c>
      <c r="C101" s="630">
        <v>38109</v>
      </c>
      <c r="D101" s="642" t="s">
        <v>20</v>
      </c>
      <c r="E101" s="119">
        <v>14</v>
      </c>
      <c r="F101" s="73">
        <v>14</v>
      </c>
      <c r="G101" s="74">
        <v>14</v>
      </c>
      <c r="H101" s="801">
        <v>950</v>
      </c>
      <c r="I101" s="812">
        <v>6</v>
      </c>
      <c r="J101" s="813">
        <f t="shared" si="2"/>
        <v>158.33333333333334</v>
      </c>
      <c r="K101" s="820"/>
      <c r="L101" s="821"/>
    </row>
    <row r="102" spans="1:12" ht="30" customHeight="1" x14ac:dyDescent="0.4">
      <c r="A102" s="631" t="s">
        <v>91</v>
      </c>
      <c r="B102" s="629" t="s">
        <v>92</v>
      </c>
      <c r="C102" s="630">
        <v>38959</v>
      </c>
      <c r="D102" s="645" t="s">
        <v>20</v>
      </c>
      <c r="E102" s="119">
        <v>2</v>
      </c>
      <c r="F102" s="73">
        <v>0</v>
      </c>
      <c r="G102" s="74">
        <v>1</v>
      </c>
      <c r="H102" s="801">
        <v>8</v>
      </c>
      <c r="I102" s="815"/>
      <c r="J102" s="813"/>
      <c r="K102" s="824"/>
      <c r="L102" s="821"/>
    </row>
    <row r="103" spans="1:12" ht="30" customHeight="1" x14ac:dyDescent="0.2">
      <c r="A103" s="631" t="s">
        <v>181</v>
      </c>
      <c r="B103" s="629" t="s">
        <v>182</v>
      </c>
      <c r="C103" s="630">
        <v>37110</v>
      </c>
      <c r="D103" s="643" t="s">
        <v>19</v>
      </c>
      <c r="E103" s="119">
        <v>17</v>
      </c>
      <c r="F103" s="73">
        <v>17</v>
      </c>
      <c r="G103" s="74">
        <v>17</v>
      </c>
      <c r="H103" s="801">
        <v>1280</v>
      </c>
      <c r="I103" s="812">
        <v>1</v>
      </c>
      <c r="J103" s="813">
        <f t="shared" si="2"/>
        <v>1280</v>
      </c>
      <c r="K103" s="820"/>
      <c r="L103" s="821"/>
    </row>
    <row r="104" spans="1:12" ht="30" customHeight="1" x14ac:dyDescent="0.4">
      <c r="A104" s="631" t="s">
        <v>271</v>
      </c>
      <c r="B104" s="629" t="s">
        <v>272</v>
      </c>
      <c r="C104" s="630">
        <v>38097</v>
      </c>
      <c r="D104" s="642" t="s">
        <v>20</v>
      </c>
      <c r="E104" s="119">
        <v>1</v>
      </c>
      <c r="F104" s="73">
        <v>0</v>
      </c>
      <c r="G104" s="74">
        <v>1</v>
      </c>
      <c r="H104" s="801">
        <v>34</v>
      </c>
      <c r="I104" s="815"/>
      <c r="J104" s="813"/>
      <c r="K104" s="824"/>
      <c r="L104" s="821"/>
    </row>
    <row r="105" spans="1:12" ht="30" customHeight="1" x14ac:dyDescent="0.2">
      <c r="A105" s="635" t="s">
        <v>152</v>
      </c>
      <c r="B105" s="629" t="s">
        <v>120</v>
      </c>
      <c r="C105" s="630">
        <v>38652</v>
      </c>
      <c r="D105" s="642" t="s">
        <v>21</v>
      </c>
      <c r="E105" s="119">
        <v>19</v>
      </c>
      <c r="F105" s="73">
        <v>8</v>
      </c>
      <c r="G105" s="74">
        <v>17</v>
      </c>
      <c r="H105" s="803">
        <v>547</v>
      </c>
      <c r="I105" s="812">
        <v>3</v>
      </c>
      <c r="J105" s="813">
        <f t="shared" si="2"/>
        <v>182.33333333333334</v>
      </c>
      <c r="K105" s="820"/>
      <c r="L105" s="821"/>
    </row>
    <row r="106" spans="1:12" ht="30" customHeight="1" x14ac:dyDescent="0.4">
      <c r="A106" s="631" t="s">
        <v>288</v>
      </c>
      <c r="B106" s="629" t="s">
        <v>24</v>
      </c>
      <c r="C106" s="630">
        <v>37718</v>
      </c>
      <c r="D106" s="642" t="s">
        <v>21</v>
      </c>
      <c r="E106" s="119">
        <v>9</v>
      </c>
      <c r="F106" s="73">
        <v>3</v>
      </c>
      <c r="G106" s="74">
        <v>7</v>
      </c>
      <c r="H106" s="801">
        <v>221</v>
      </c>
      <c r="I106" s="815">
        <v>3</v>
      </c>
      <c r="J106" s="813">
        <f t="shared" si="2"/>
        <v>73.666666666666671</v>
      </c>
      <c r="K106" s="824"/>
      <c r="L106" s="821"/>
    </row>
    <row r="107" spans="1:12" ht="30" customHeight="1" x14ac:dyDescent="0.2">
      <c r="A107" s="631" t="s">
        <v>209</v>
      </c>
      <c r="B107" s="629" t="s">
        <v>210</v>
      </c>
      <c r="C107" s="630">
        <v>37761</v>
      </c>
      <c r="D107" s="642" t="s">
        <v>19</v>
      </c>
      <c r="E107" s="119">
        <v>39</v>
      </c>
      <c r="F107" s="73">
        <v>39</v>
      </c>
      <c r="G107" s="74">
        <v>39</v>
      </c>
      <c r="H107" s="801">
        <v>2727</v>
      </c>
      <c r="I107" s="812">
        <v>7</v>
      </c>
      <c r="J107" s="813">
        <f t="shared" si="2"/>
        <v>389.57142857142856</v>
      </c>
      <c r="K107" s="820"/>
      <c r="L107" s="821"/>
    </row>
    <row r="108" spans="1:12" ht="30" customHeight="1" x14ac:dyDescent="0.4">
      <c r="A108" s="631" t="s">
        <v>213</v>
      </c>
      <c r="B108" s="629" t="s">
        <v>115</v>
      </c>
      <c r="C108" s="630">
        <v>37478</v>
      </c>
      <c r="D108" s="642" t="s">
        <v>19</v>
      </c>
      <c r="E108" s="119">
        <v>6</v>
      </c>
      <c r="F108" s="73">
        <v>1</v>
      </c>
      <c r="G108" s="74">
        <v>5</v>
      </c>
      <c r="H108" s="801">
        <v>120</v>
      </c>
      <c r="I108" s="815"/>
      <c r="J108" s="813"/>
      <c r="K108" s="824"/>
      <c r="L108" s="821"/>
    </row>
    <row r="109" spans="1:12" ht="30" customHeight="1" x14ac:dyDescent="0.2">
      <c r="A109" s="631" t="s">
        <v>332</v>
      </c>
      <c r="B109" s="629" t="s">
        <v>348</v>
      </c>
      <c r="C109" s="630">
        <v>36753</v>
      </c>
      <c r="D109" s="642" t="s">
        <v>19</v>
      </c>
      <c r="E109" s="119">
        <v>28</v>
      </c>
      <c r="F109" s="73">
        <v>17</v>
      </c>
      <c r="G109" s="74">
        <v>19</v>
      </c>
      <c r="H109" s="801">
        <v>1487</v>
      </c>
      <c r="I109" s="812"/>
      <c r="J109" s="813"/>
      <c r="K109" s="820"/>
      <c r="L109" s="821"/>
    </row>
    <row r="110" spans="1:12" ht="30" customHeight="1" x14ac:dyDescent="0.4">
      <c r="A110" s="631" t="s">
        <v>240</v>
      </c>
      <c r="B110" s="629" t="s">
        <v>241</v>
      </c>
      <c r="C110" s="630">
        <v>37359</v>
      </c>
      <c r="D110" s="643" t="s">
        <v>20</v>
      </c>
      <c r="E110" s="119">
        <v>1</v>
      </c>
      <c r="F110" s="73">
        <v>0</v>
      </c>
      <c r="G110" s="74">
        <v>0</v>
      </c>
      <c r="H110" s="801">
        <v>0</v>
      </c>
      <c r="I110" s="815"/>
      <c r="J110" s="813"/>
      <c r="K110" s="824"/>
      <c r="L110" s="821"/>
    </row>
    <row r="111" spans="1:12" ht="30" customHeight="1" x14ac:dyDescent="0.2">
      <c r="A111" s="631" t="s">
        <v>345</v>
      </c>
      <c r="B111" s="629" t="s">
        <v>361</v>
      </c>
      <c r="C111" s="630">
        <v>36729</v>
      </c>
      <c r="D111" s="642" t="s">
        <v>19</v>
      </c>
      <c r="E111" s="119">
        <v>28</v>
      </c>
      <c r="F111" s="73">
        <v>28</v>
      </c>
      <c r="G111" s="74">
        <v>28</v>
      </c>
      <c r="H111" s="801">
        <v>2451</v>
      </c>
      <c r="I111" s="812">
        <v>5</v>
      </c>
      <c r="J111" s="813">
        <f t="shared" si="2"/>
        <v>490.2</v>
      </c>
      <c r="K111" s="820"/>
      <c r="L111" s="821"/>
    </row>
    <row r="112" spans="1:12" ht="30" customHeight="1" x14ac:dyDescent="0.4">
      <c r="A112" s="631" t="s">
        <v>392</v>
      </c>
      <c r="B112" s="629" t="s">
        <v>393</v>
      </c>
      <c r="C112" s="630">
        <v>38108</v>
      </c>
      <c r="D112" s="643" t="s">
        <v>21</v>
      </c>
      <c r="E112" s="119">
        <v>5</v>
      </c>
      <c r="F112" s="73">
        <v>0</v>
      </c>
      <c r="G112" s="74">
        <v>4</v>
      </c>
      <c r="H112" s="801">
        <v>89</v>
      </c>
      <c r="I112" s="815"/>
      <c r="J112" s="813"/>
      <c r="K112" s="824"/>
      <c r="L112" s="821"/>
    </row>
    <row r="113" spans="1:12" ht="30" customHeight="1" x14ac:dyDescent="0.2">
      <c r="A113" s="631" t="s">
        <v>198</v>
      </c>
      <c r="B113" s="629" t="s">
        <v>113</v>
      </c>
      <c r="C113" s="630">
        <v>37083</v>
      </c>
      <c r="D113" s="642" t="s">
        <v>19</v>
      </c>
      <c r="E113" s="119">
        <v>15</v>
      </c>
      <c r="F113" s="73">
        <v>3</v>
      </c>
      <c r="G113" s="74">
        <v>4</v>
      </c>
      <c r="H113" s="801">
        <v>230</v>
      </c>
      <c r="I113" s="812">
        <v>1</v>
      </c>
      <c r="J113" s="813">
        <f t="shared" si="2"/>
        <v>230</v>
      </c>
      <c r="K113" s="820"/>
      <c r="L113" s="821"/>
    </row>
    <row r="114" spans="1:12" ht="30" customHeight="1" x14ac:dyDescent="0.2">
      <c r="A114" s="638" t="s">
        <v>84</v>
      </c>
      <c r="B114" s="629" t="s">
        <v>85</v>
      </c>
      <c r="C114" s="630">
        <v>38823</v>
      </c>
      <c r="D114" s="645" t="s">
        <v>20</v>
      </c>
      <c r="E114" s="119">
        <v>11</v>
      </c>
      <c r="F114" s="73">
        <v>9</v>
      </c>
      <c r="G114" s="74">
        <v>11</v>
      </c>
      <c r="H114" s="801">
        <v>546</v>
      </c>
      <c r="I114" s="812">
        <v>1</v>
      </c>
      <c r="J114" s="813">
        <f t="shared" si="2"/>
        <v>546</v>
      </c>
      <c r="K114" s="820"/>
      <c r="L114" s="821"/>
    </row>
    <row r="115" spans="1:12" ht="30" customHeight="1" x14ac:dyDescent="0.2">
      <c r="A115" s="631" t="s">
        <v>242</v>
      </c>
      <c r="B115" s="629" t="s">
        <v>243</v>
      </c>
      <c r="C115" s="630">
        <v>37622</v>
      </c>
      <c r="D115" s="642" t="s">
        <v>396</v>
      </c>
      <c r="E115" s="119">
        <v>24</v>
      </c>
      <c r="F115" s="73">
        <v>5</v>
      </c>
      <c r="G115" s="74">
        <v>21</v>
      </c>
      <c r="H115" s="801">
        <v>643</v>
      </c>
      <c r="I115" s="812">
        <v>6</v>
      </c>
      <c r="J115" s="813">
        <f t="shared" si="2"/>
        <v>107.16666666666667</v>
      </c>
      <c r="K115" s="820"/>
      <c r="L115" s="821"/>
    </row>
    <row r="116" spans="1:12" ht="30" customHeight="1" x14ac:dyDescent="0.2">
      <c r="A116" s="631" t="s">
        <v>225</v>
      </c>
      <c r="B116" s="629" t="s">
        <v>226</v>
      </c>
      <c r="C116" s="630">
        <v>37672</v>
      </c>
      <c r="D116" s="642" t="s">
        <v>19</v>
      </c>
      <c r="E116" s="119">
        <v>27</v>
      </c>
      <c r="F116" s="73">
        <v>21</v>
      </c>
      <c r="G116" s="74">
        <v>25</v>
      </c>
      <c r="H116" s="801">
        <v>1519</v>
      </c>
      <c r="I116" s="812"/>
      <c r="J116" s="813"/>
      <c r="K116" s="820"/>
      <c r="L116" s="821"/>
    </row>
    <row r="117" spans="1:12" ht="30" customHeight="1" x14ac:dyDescent="0.4">
      <c r="A117" s="633" t="s">
        <v>421</v>
      </c>
      <c r="B117" s="241" t="s">
        <v>422</v>
      </c>
      <c r="C117" s="630">
        <v>39084</v>
      </c>
      <c r="D117" s="642" t="s">
        <v>20</v>
      </c>
      <c r="E117" s="119">
        <v>6</v>
      </c>
      <c r="F117" s="73">
        <v>5</v>
      </c>
      <c r="G117" s="74">
        <v>6</v>
      </c>
      <c r="H117" s="803">
        <v>184</v>
      </c>
      <c r="I117" s="815">
        <v>2</v>
      </c>
      <c r="J117" s="813">
        <f t="shared" si="2"/>
        <v>92</v>
      </c>
      <c r="K117" s="824"/>
      <c r="L117" s="821"/>
    </row>
    <row r="118" spans="1:12" ht="30" customHeight="1" x14ac:dyDescent="0.2">
      <c r="A118" s="631" t="s">
        <v>344</v>
      </c>
      <c r="B118" s="629" t="s">
        <v>360</v>
      </c>
      <c r="C118" s="630">
        <v>36746</v>
      </c>
      <c r="D118" s="642" t="s">
        <v>19</v>
      </c>
      <c r="E118" s="119">
        <v>26</v>
      </c>
      <c r="F118" s="73">
        <v>14</v>
      </c>
      <c r="G118" s="74">
        <v>20</v>
      </c>
      <c r="H118" s="801">
        <v>1373</v>
      </c>
      <c r="I118" s="812"/>
      <c r="J118" s="813"/>
      <c r="K118" s="820"/>
      <c r="L118" s="821"/>
    </row>
    <row r="119" spans="1:12" ht="30" customHeight="1" x14ac:dyDescent="0.2">
      <c r="A119" s="631" t="s">
        <v>192</v>
      </c>
      <c r="B119" s="629" t="s">
        <v>193</v>
      </c>
      <c r="C119" s="630">
        <v>37348</v>
      </c>
      <c r="D119" s="642" t="s">
        <v>21</v>
      </c>
      <c r="E119" s="119">
        <v>7</v>
      </c>
      <c r="F119" s="73">
        <v>4</v>
      </c>
      <c r="G119" s="74">
        <v>6</v>
      </c>
      <c r="H119" s="801">
        <v>1217</v>
      </c>
      <c r="I119" s="812">
        <v>13</v>
      </c>
      <c r="J119" s="813">
        <f t="shared" si="2"/>
        <v>93.615384615384613</v>
      </c>
      <c r="K119" s="820"/>
      <c r="L119" s="821"/>
    </row>
    <row r="120" spans="1:12" ht="30" customHeight="1" x14ac:dyDescent="0.4">
      <c r="A120" s="631" t="s">
        <v>192</v>
      </c>
      <c r="B120" s="629" t="s">
        <v>362</v>
      </c>
      <c r="C120" s="630">
        <v>36682</v>
      </c>
      <c r="D120" s="642" t="s">
        <v>19</v>
      </c>
      <c r="E120" s="119">
        <v>2</v>
      </c>
      <c r="F120" s="73">
        <v>0</v>
      </c>
      <c r="G120" s="74">
        <v>1</v>
      </c>
      <c r="H120" s="801">
        <v>18</v>
      </c>
      <c r="I120" s="815"/>
      <c r="J120" s="813"/>
      <c r="K120" s="824"/>
      <c r="L120" s="821"/>
    </row>
    <row r="121" spans="1:12" ht="30" customHeight="1" x14ac:dyDescent="0.2">
      <c r="A121" s="631" t="s">
        <v>291</v>
      </c>
      <c r="B121" s="629" t="s">
        <v>292</v>
      </c>
      <c r="C121" s="630">
        <v>37665</v>
      </c>
      <c r="D121" s="642" t="s">
        <v>396</v>
      </c>
      <c r="E121" s="119">
        <v>20</v>
      </c>
      <c r="F121" s="73">
        <v>16</v>
      </c>
      <c r="G121" s="74">
        <v>19</v>
      </c>
      <c r="H121" s="801">
        <v>1015</v>
      </c>
      <c r="I121" s="812">
        <v>3</v>
      </c>
      <c r="J121" s="813">
        <f t="shared" si="2"/>
        <v>338.33333333333331</v>
      </c>
      <c r="K121" s="820"/>
      <c r="L121" s="821"/>
    </row>
    <row r="122" spans="1:12" ht="30" customHeight="1" x14ac:dyDescent="0.2">
      <c r="A122" s="635" t="s">
        <v>144</v>
      </c>
      <c r="B122" s="629" t="s">
        <v>145</v>
      </c>
      <c r="C122" s="630">
        <v>38491</v>
      </c>
      <c r="D122" s="642" t="s">
        <v>20</v>
      </c>
      <c r="E122" s="119">
        <v>12</v>
      </c>
      <c r="F122" s="73">
        <v>8</v>
      </c>
      <c r="G122" s="74">
        <v>11</v>
      </c>
      <c r="H122" s="801">
        <v>466</v>
      </c>
      <c r="I122" s="812">
        <v>1</v>
      </c>
      <c r="J122" s="813">
        <f t="shared" si="2"/>
        <v>466</v>
      </c>
      <c r="K122" s="820"/>
      <c r="L122" s="821"/>
    </row>
    <row r="123" spans="1:12" ht="30" customHeight="1" x14ac:dyDescent="0.4">
      <c r="A123" s="634" t="s">
        <v>426</v>
      </c>
      <c r="B123" s="627" t="s">
        <v>241</v>
      </c>
      <c r="C123" s="630">
        <v>39805</v>
      </c>
      <c r="D123" s="642" t="s">
        <v>20</v>
      </c>
      <c r="E123" s="119">
        <v>6</v>
      </c>
      <c r="F123" s="73">
        <v>1</v>
      </c>
      <c r="G123" s="74">
        <v>4</v>
      </c>
      <c r="H123" s="801">
        <v>52</v>
      </c>
      <c r="I123" s="815"/>
      <c r="J123" s="813"/>
      <c r="K123" s="824"/>
      <c r="L123" s="821"/>
    </row>
    <row r="124" spans="1:12" ht="30" customHeight="1" x14ac:dyDescent="0.4">
      <c r="A124" s="637" t="s">
        <v>93</v>
      </c>
      <c r="B124" s="241" t="s">
        <v>75</v>
      </c>
      <c r="C124" s="630">
        <v>39247</v>
      </c>
      <c r="D124" s="642" t="s">
        <v>20</v>
      </c>
      <c r="E124" s="119">
        <v>5</v>
      </c>
      <c r="F124" s="73">
        <v>1</v>
      </c>
      <c r="G124" s="74">
        <v>4</v>
      </c>
      <c r="H124" s="801">
        <v>105</v>
      </c>
      <c r="I124" s="815"/>
      <c r="J124" s="813"/>
      <c r="K124" s="824"/>
      <c r="L124" s="821"/>
    </row>
    <row r="125" spans="1:12" ht="30" customHeight="1" x14ac:dyDescent="0.2">
      <c r="A125" s="631" t="s">
        <v>238</v>
      </c>
      <c r="B125" s="629" t="s">
        <v>239</v>
      </c>
      <c r="C125" s="630">
        <v>37858</v>
      </c>
      <c r="D125" s="642" t="s">
        <v>19</v>
      </c>
      <c r="E125" s="119">
        <v>14</v>
      </c>
      <c r="F125" s="73">
        <v>4</v>
      </c>
      <c r="G125" s="74">
        <v>10</v>
      </c>
      <c r="H125" s="801">
        <v>327</v>
      </c>
      <c r="I125" s="812"/>
      <c r="J125" s="813"/>
      <c r="K125" s="820"/>
      <c r="L125" s="821"/>
    </row>
    <row r="126" spans="1:12" ht="30" customHeight="1" x14ac:dyDescent="0.2">
      <c r="A126" s="631" t="s">
        <v>343</v>
      </c>
      <c r="B126" s="629" t="s">
        <v>359</v>
      </c>
      <c r="C126" s="630">
        <v>36628</v>
      </c>
      <c r="D126" s="642" t="s">
        <v>22</v>
      </c>
      <c r="E126" s="119">
        <v>25</v>
      </c>
      <c r="F126" s="73">
        <v>16</v>
      </c>
      <c r="G126" s="74">
        <v>17</v>
      </c>
      <c r="H126" s="801">
        <v>1402</v>
      </c>
      <c r="I126" s="812"/>
      <c r="J126" s="813"/>
      <c r="K126" s="820">
        <v>16</v>
      </c>
      <c r="L126" s="821">
        <f t="shared" si="3"/>
        <v>87.625</v>
      </c>
    </row>
    <row r="127" spans="1:12" ht="30" customHeight="1" x14ac:dyDescent="0.4">
      <c r="A127" s="631" t="s">
        <v>207</v>
      </c>
      <c r="B127" s="629" t="s">
        <v>208</v>
      </c>
      <c r="C127" s="630">
        <v>37732</v>
      </c>
      <c r="D127" s="642" t="s">
        <v>22</v>
      </c>
      <c r="E127" s="119">
        <v>27</v>
      </c>
      <c r="F127" s="73">
        <v>18</v>
      </c>
      <c r="G127" s="74">
        <v>19</v>
      </c>
      <c r="H127" s="801">
        <v>1389</v>
      </c>
      <c r="I127" s="814"/>
      <c r="J127" s="813"/>
      <c r="K127" s="822">
        <v>13</v>
      </c>
      <c r="L127" s="821">
        <f t="shared" si="3"/>
        <v>106.84615384615384</v>
      </c>
    </row>
    <row r="128" spans="1:12" ht="30" customHeight="1" x14ac:dyDescent="0.2">
      <c r="A128" s="631" t="s">
        <v>232</v>
      </c>
      <c r="B128" s="629" t="s">
        <v>233</v>
      </c>
      <c r="C128" s="630">
        <v>37698</v>
      </c>
      <c r="D128" s="642" t="s">
        <v>396</v>
      </c>
      <c r="E128" s="119">
        <v>26</v>
      </c>
      <c r="F128" s="73">
        <v>24</v>
      </c>
      <c r="G128" s="74">
        <v>26</v>
      </c>
      <c r="H128" s="801">
        <v>1496</v>
      </c>
      <c r="I128" s="812">
        <v>10</v>
      </c>
      <c r="J128" s="813">
        <f t="shared" si="2"/>
        <v>149.6</v>
      </c>
      <c r="K128" s="820"/>
      <c r="L128" s="821"/>
    </row>
    <row r="129" spans="1:12" ht="30" customHeight="1" x14ac:dyDescent="0.2">
      <c r="A129" s="635" t="s">
        <v>148</v>
      </c>
      <c r="B129" s="629" t="s">
        <v>149</v>
      </c>
      <c r="C129" s="630">
        <v>38584</v>
      </c>
      <c r="D129" s="643" t="s">
        <v>22</v>
      </c>
      <c r="E129" s="119">
        <v>22</v>
      </c>
      <c r="F129" s="73">
        <v>5</v>
      </c>
      <c r="G129" s="74">
        <v>7</v>
      </c>
      <c r="H129" s="801">
        <v>344</v>
      </c>
      <c r="I129" s="812"/>
      <c r="J129" s="813"/>
      <c r="K129" s="820">
        <v>9</v>
      </c>
      <c r="L129" s="821">
        <f t="shared" si="3"/>
        <v>38.222222222222221</v>
      </c>
    </row>
    <row r="130" spans="1:12" ht="30" customHeight="1" x14ac:dyDescent="0.2">
      <c r="A130" s="631" t="s">
        <v>230</v>
      </c>
      <c r="B130" s="629" t="s">
        <v>231</v>
      </c>
      <c r="C130" s="630">
        <v>37170</v>
      </c>
      <c r="D130" s="642" t="s">
        <v>21</v>
      </c>
      <c r="E130" s="119">
        <v>11</v>
      </c>
      <c r="F130" s="73">
        <v>5</v>
      </c>
      <c r="G130" s="74">
        <v>10</v>
      </c>
      <c r="H130" s="801">
        <v>394</v>
      </c>
      <c r="I130" s="812"/>
      <c r="J130" s="813"/>
      <c r="K130" s="820"/>
      <c r="L130" s="821"/>
    </row>
    <row r="131" spans="1:12" ht="30" customHeight="1" x14ac:dyDescent="0.2">
      <c r="A131" s="636" t="s">
        <v>72</v>
      </c>
      <c r="B131" s="612" t="s">
        <v>41</v>
      </c>
      <c r="C131" s="630">
        <v>39319</v>
      </c>
      <c r="D131" s="642" t="s">
        <v>22</v>
      </c>
      <c r="E131" s="119">
        <v>14</v>
      </c>
      <c r="F131" s="73">
        <v>13</v>
      </c>
      <c r="G131" s="74">
        <v>13</v>
      </c>
      <c r="H131" s="801">
        <v>562</v>
      </c>
      <c r="I131" s="812"/>
      <c r="J131" s="813"/>
      <c r="K131" s="820">
        <v>17</v>
      </c>
      <c r="L131" s="821">
        <f t="shared" si="3"/>
        <v>33.058823529411768</v>
      </c>
    </row>
    <row r="132" spans="1:12" ht="30" customHeight="1" x14ac:dyDescent="0.4">
      <c r="A132" s="635" t="s">
        <v>404</v>
      </c>
      <c r="B132" s="629" t="s">
        <v>405</v>
      </c>
      <c r="C132" s="630">
        <v>38376</v>
      </c>
      <c r="D132" s="643" t="s">
        <v>21</v>
      </c>
      <c r="E132" s="617">
        <v>5</v>
      </c>
      <c r="F132" s="80">
        <v>1</v>
      </c>
      <c r="G132" s="81">
        <v>3</v>
      </c>
      <c r="H132" s="804">
        <v>92</v>
      </c>
      <c r="I132" s="815"/>
      <c r="J132" s="813"/>
      <c r="K132" s="824"/>
      <c r="L132" s="821"/>
    </row>
    <row r="133" spans="1:12" ht="30" customHeight="1" x14ac:dyDescent="0.4">
      <c r="A133" s="631" t="s">
        <v>413</v>
      </c>
      <c r="B133" s="629" t="s">
        <v>210</v>
      </c>
      <c r="C133" s="630">
        <v>38579</v>
      </c>
      <c r="D133" s="642" t="s">
        <v>19</v>
      </c>
      <c r="E133" s="119">
        <v>1</v>
      </c>
      <c r="F133" s="73">
        <v>1</v>
      </c>
      <c r="G133" s="74">
        <v>1</v>
      </c>
      <c r="H133" s="801">
        <v>46</v>
      </c>
      <c r="I133" s="815"/>
      <c r="J133" s="813"/>
      <c r="K133" s="824"/>
      <c r="L133" s="821"/>
    </row>
    <row r="134" spans="1:12" ht="30" customHeight="1" x14ac:dyDescent="0.2">
      <c r="A134" s="631" t="s">
        <v>384</v>
      </c>
      <c r="B134" s="629" t="s">
        <v>23</v>
      </c>
      <c r="C134" s="630">
        <v>37622</v>
      </c>
      <c r="D134" s="642" t="s">
        <v>396</v>
      </c>
      <c r="E134" s="119">
        <v>10</v>
      </c>
      <c r="F134" s="73">
        <v>10</v>
      </c>
      <c r="G134" s="74">
        <v>10</v>
      </c>
      <c r="H134" s="801">
        <v>629</v>
      </c>
      <c r="I134" s="812">
        <v>1</v>
      </c>
      <c r="J134" s="813">
        <f t="shared" si="2"/>
        <v>629</v>
      </c>
      <c r="K134" s="820"/>
      <c r="L134" s="821"/>
    </row>
    <row r="135" spans="1:12" ht="30" customHeight="1" x14ac:dyDescent="0.4">
      <c r="A135" s="631" t="s">
        <v>286</v>
      </c>
      <c r="B135" s="629" t="s">
        <v>287</v>
      </c>
      <c r="C135" s="630">
        <v>37490</v>
      </c>
      <c r="D135" s="642" t="s">
        <v>19</v>
      </c>
      <c r="E135" s="119">
        <v>2</v>
      </c>
      <c r="F135" s="73">
        <v>0</v>
      </c>
      <c r="G135" s="74">
        <v>1</v>
      </c>
      <c r="H135" s="801">
        <v>19</v>
      </c>
      <c r="I135" s="815"/>
      <c r="J135" s="813"/>
      <c r="K135" s="824"/>
      <c r="L135" s="821"/>
    </row>
    <row r="136" spans="1:12" ht="30" customHeight="1" x14ac:dyDescent="0.2">
      <c r="A136" s="631" t="s">
        <v>337</v>
      </c>
      <c r="B136" s="629" t="s">
        <v>353</v>
      </c>
      <c r="C136" s="630">
        <v>36563</v>
      </c>
      <c r="D136" s="642" t="s">
        <v>19</v>
      </c>
      <c r="E136" s="119">
        <v>28</v>
      </c>
      <c r="F136" s="73">
        <v>27</v>
      </c>
      <c r="G136" s="74">
        <v>27</v>
      </c>
      <c r="H136" s="801">
        <v>2292</v>
      </c>
      <c r="I136" s="812">
        <v>3</v>
      </c>
      <c r="J136" s="813">
        <f t="shared" ref="J136:J156" si="4">H136/I136</f>
        <v>764</v>
      </c>
      <c r="K136" s="820"/>
      <c r="L136" s="821"/>
    </row>
    <row r="137" spans="1:12" ht="30" customHeight="1" x14ac:dyDescent="0.2">
      <c r="A137" s="631" t="s">
        <v>336</v>
      </c>
      <c r="B137" s="629" t="s">
        <v>352</v>
      </c>
      <c r="C137" s="630">
        <v>36709</v>
      </c>
      <c r="D137" s="642" t="s">
        <v>20</v>
      </c>
      <c r="E137" s="119">
        <v>25</v>
      </c>
      <c r="F137" s="73">
        <v>23</v>
      </c>
      <c r="G137" s="74">
        <v>23</v>
      </c>
      <c r="H137" s="801">
        <v>1932</v>
      </c>
      <c r="I137" s="812">
        <v>5</v>
      </c>
      <c r="J137" s="813">
        <f t="shared" si="4"/>
        <v>386.4</v>
      </c>
      <c r="K137" s="820"/>
      <c r="L137" s="821"/>
    </row>
    <row r="138" spans="1:12" ht="30" customHeight="1" x14ac:dyDescent="0.4">
      <c r="A138" s="633" t="s">
        <v>73</v>
      </c>
      <c r="B138" s="241" t="s">
        <v>74</v>
      </c>
      <c r="C138" s="630">
        <v>39150</v>
      </c>
      <c r="D138" s="642" t="s">
        <v>21</v>
      </c>
      <c r="E138" s="119">
        <v>6</v>
      </c>
      <c r="F138" s="73">
        <v>3</v>
      </c>
      <c r="G138" s="74">
        <v>6</v>
      </c>
      <c r="H138" s="801">
        <v>93</v>
      </c>
      <c r="I138" s="815">
        <v>1</v>
      </c>
      <c r="J138" s="813">
        <f t="shared" si="4"/>
        <v>93</v>
      </c>
      <c r="K138" s="824"/>
      <c r="L138" s="821"/>
    </row>
    <row r="139" spans="1:12" ht="30" customHeight="1" x14ac:dyDescent="0.2">
      <c r="A139" s="631" t="s">
        <v>342</v>
      </c>
      <c r="B139" s="629" t="s">
        <v>358</v>
      </c>
      <c r="C139" s="630">
        <v>36258</v>
      </c>
      <c r="D139" s="642" t="s">
        <v>22</v>
      </c>
      <c r="E139" s="119">
        <v>10</v>
      </c>
      <c r="F139" s="73">
        <v>3</v>
      </c>
      <c r="G139" s="74">
        <v>3</v>
      </c>
      <c r="H139" s="801">
        <v>270</v>
      </c>
      <c r="I139" s="812"/>
      <c r="J139" s="813"/>
      <c r="K139" s="820">
        <v>2</v>
      </c>
      <c r="L139" s="821">
        <f t="shared" si="3"/>
        <v>135</v>
      </c>
    </row>
    <row r="140" spans="1:12" ht="30" customHeight="1" x14ac:dyDescent="0.2">
      <c r="A140" s="631" t="s">
        <v>70</v>
      </c>
      <c r="B140" s="629" t="s">
        <v>71</v>
      </c>
      <c r="C140" s="630">
        <v>38963</v>
      </c>
      <c r="D140" s="644" t="s">
        <v>21</v>
      </c>
      <c r="E140" s="119">
        <v>10</v>
      </c>
      <c r="F140" s="73">
        <v>4</v>
      </c>
      <c r="G140" s="74">
        <v>9</v>
      </c>
      <c r="H140" s="801">
        <v>240</v>
      </c>
      <c r="I140" s="812">
        <v>6</v>
      </c>
      <c r="J140" s="813">
        <f t="shared" si="4"/>
        <v>40</v>
      </c>
      <c r="K140" s="820"/>
      <c r="L140" s="821"/>
    </row>
    <row r="141" spans="1:12" ht="30" customHeight="1" x14ac:dyDescent="0.4">
      <c r="A141" s="631" t="s">
        <v>263</v>
      </c>
      <c r="B141" s="629" t="s">
        <v>264</v>
      </c>
      <c r="C141" s="630">
        <v>37020</v>
      </c>
      <c r="D141" s="643" t="s">
        <v>19</v>
      </c>
      <c r="E141" s="119">
        <v>3</v>
      </c>
      <c r="F141" s="73">
        <v>1</v>
      </c>
      <c r="G141" s="74">
        <v>1</v>
      </c>
      <c r="H141" s="801">
        <v>45</v>
      </c>
      <c r="I141" s="815"/>
      <c r="J141" s="813"/>
      <c r="K141" s="824"/>
      <c r="L141" s="821"/>
    </row>
    <row r="142" spans="1:12" ht="30" customHeight="1" x14ac:dyDescent="0.2">
      <c r="A142" s="633" t="s">
        <v>251</v>
      </c>
      <c r="B142" s="241" t="s">
        <v>252</v>
      </c>
      <c r="C142" s="236">
        <v>38052</v>
      </c>
      <c r="D142" s="642" t="s">
        <v>19</v>
      </c>
      <c r="E142" s="119">
        <v>8</v>
      </c>
      <c r="F142" s="73">
        <v>6</v>
      </c>
      <c r="G142" s="74">
        <v>8</v>
      </c>
      <c r="H142" s="801">
        <v>485</v>
      </c>
      <c r="I142" s="812">
        <v>1</v>
      </c>
      <c r="J142" s="813">
        <f t="shared" si="4"/>
        <v>485</v>
      </c>
      <c r="K142" s="820"/>
      <c r="L142" s="821"/>
    </row>
    <row r="143" spans="1:12" ht="30" customHeight="1" x14ac:dyDescent="0.4">
      <c r="A143" s="633" t="s">
        <v>431</v>
      </c>
      <c r="B143" s="241" t="s">
        <v>430</v>
      </c>
      <c r="C143" s="630">
        <v>39579</v>
      </c>
      <c r="D143" s="642" t="s">
        <v>20</v>
      </c>
      <c r="E143" s="119">
        <v>1</v>
      </c>
      <c r="F143" s="73">
        <v>5</v>
      </c>
      <c r="G143" s="74">
        <v>5</v>
      </c>
      <c r="H143" s="801">
        <v>142</v>
      </c>
      <c r="I143" s="815">
        <v>3</v>
      </c>
      <c r="J143" s="813">
        <f t="shared" si="4"/>
        <v>47.333333333333336</v>
      </c>
      <c r="K143" s="824"/>
      <c r="L143" s="821"/>
    </row>
    <row r="144" spans="1:12" ht="30" customHeight="1" x14ac:dyDescent="0.2">
      <c r="A144" s="631" t="s">
        <v>382</v>
      </c>
      <c r="B144" s="629" t="s">
        <v>383</v>
      </c>
      <c r="C144" s="630">
        <v>37842</v>
      </c>
      <c r="D144" s="642" t="s">
        <v>19</v>
      </c>
      <c r="E144" s="119">
        <v>12</v>
      </c>
      <c r="F144" s="73">
        <v>9</v>
      </c>
      <c r="G144" s="74">
        <v>12</v>
      </c>
      <c r="H144" s="801">
        <v>562</v>
      </c>
      <c r="I144" s="812"/>
      <c r="J144" s="813"/>
      <c r="K144" s="820"/>
      <c r="L144" s="821"/>
    </row>
    <row r="145" spans="1:12" ht="30" customHeight="1" x14ac:dyDescent="0.4">
      <c r="A145" s="631" t="s">
        <v>297</v>
      </c>
      <c r="B145" s="629" t="s">
        <v>298</v>
      </c>
      <c r="C145" s="630">
        <v>37375</v>
      </c>
      <c r="D145" s="642" t="s">
        <v>19</v>
      </c>
      <c r="E145" s="119">
        <v>6</v>
      </c>
      <c r="F145" s="73">
        <v>1</v>
      </c>
      <c r="G145" s="74">
        <v>3</v>
      </c>
      <c r="H145" s="801">
        <v>49</v>
      </c>
      <c r="I145" s="815"/>
      <c r="J145" s="813"/>
      <c r="K145" s="824"/>
      <c r="L145" s="821"/>
    </row>
    <row r="146" spans="1:12" ht="30" customHeight="1" x14ac:dyDescent="0.2">
      <c r="A146" s="633" t="s">
        <v>65</v>
      </c>
      <c r="B146" s="241" t="s">
        <v>66</v>
      </c>
      <c r="C146" s="630">
        <v>39220</v>
      </c>
      <c r="D146" s="642" t="s">
        <v>19</v>
      </c>
      <c r="E146" s="119">
        <v>11</v>
      </c>
      <c r="F146" s="73">
        <v>8</v>
      </c>
      <c r="G146" s="74">
        <v>11</v>
      </c>
      <c r="H146" s="803">
        <v>382</v>
      </c>
      <c r="I146" s="812">
        <v>3</v>
      </c>
      <c r="J146" s="813">
        <f t="shared" si="4"/>
        <v>127.33333333333333</v>
      </c>
      <c r="K146" s="820"/>
      <c r="L146" s="821"/>
    </row>
    <row r="147" spans="1:12" ht="30" customHeight="1" x14ac:dyDescent="0.2">
      <c r="A147" s="631" t="s">
        <v>331</v>
      </c>
      <c r="B147" s="629" t="s">
        <v>347</v>
      </c>
      <c r="C147" s="630">
        <v>36626</v>
      </c>
      <c r="D147" s="642" t="s">
        <v>19</v>
      </c>
      <c r="E147" s="119">
        <v>28</v>
      </c>
      <c r="F147" s="73">
        <v>15</v>
      </c>
      <c r="G147" s="74">
        <v>24</v>
      </c>
      <c r="H147" s="801">
        <v>1455</v>
      </c>
      <c r="I147" s="812">
        <v>1</v>
      </c>
      <c r="J147" s="813">
        <f t="shared" si="4"/>
        <v>1455</v>
      </c>
      <c r="K147" s="820"/>
      <c r="L147" s="821"/>
    </row>
    <row r="148" spans="1:12" ht="30" customHeight="1" x14ac:dyDescent="0.2">
      <c r="A148" s="631" t="s">
        <v>29</v>
      </c>
      <c r="B148" s="629" t="s">
        <v>30</v>
      </c>
      <c r="C148" s="630">
        <v>38776</v>
      </c>
      <c r="D148" s="644" t="s">
        <v>20</v>
      </c>
      <c r="E148" s="119">
        <v>13</v>
      </c>
      <c r="F148" s="73">
        <v>6</v>
      </c>
      <c r="G148" s="74">
        <v>12</v>
      </c>
      <c r="H148" s="801">
        <v>327</v>
      </c>
      <c r="I148" s="812">
        <v>4</v>
      </c>
      <c r="J148" s="813">
        <f t="shared" si="4"/>
        <v>81.75</v>
      </c>
      <c r="K148" s="820"/>
      <c r="L148" s="821"/>
    </row>
    <row r="149" spans="1:12" ht="30" customHeight="1" x14ac:dyDescent="0.2">
      <c r="A149" s="631" t="s">
        <v>330</v>
      </c>
      <c r="B149" s="629" t="s">
        <v>346</v>
      </c>
      <c r="C149" s="630">
        <v>36526</v>
      </c>
      <c r="D149" s="642" t="s">
        <v>22</v>
      </c>
      <c r="E149" s="119">
        <v>17</v>
      </c>
      <c r="F149" s="73">
        <v>9</v>
      </c>
      <c r="G149" s="74">
        <v>9</v>
      </c>
      <c r="H149" s="801">
        <v>776</v>
      </c>
      <c r="I149" s="812"/>
      <c r="J149" s="813"/>
      <c r="K149" s="820">
        <v>8</v>
      </c>
      <c r="L149" s="821">
        <f t="shared" si="3"/>
        <v>97</v>
      </c>
    </row>
    <row r="150" spans="1:12" ht="30" customHeight="1" x14ac:dyDescent="0.2">
      <c r="A150" s="631" t="s">
        <v>183</v>
      </c>
      <c r="B150" s="629" t="s">
        <v>184</v>
      </c>
      <c r="C150" s="630">
        <v>36942</v>
      </c>
      <c r="D150" s="643" t="s">
        <v>19</v>
      </c>
      <c r="E150" s="617">
        <v>13</v>
      </c>
      <c r="F150" s="80">
        <v>13</v>
      </c>
      <c r="G150" s="81">
        <v>13</v>
      </c>
      <c r="H150" s="804">
        <v>885</v>
      </c>
      <c r="I150" s="812"/>
      <c r="J150" s="813"/>
      <c r="K150" s="820"/>
      <c r="L150" s="821"/>
    </row>
    <row r="151" spans="1:12" ht="30" customHeight="1" x14ac:dyDescent="0.4">
      <c r="A151" s="634" t="s">
        <v>95</v>
      </c>
      <c r="B151" s="627" t="s">
        <v>96</v>
      </c>
      <c r="C151" s="630">
        <v>39699</v>
      </c>
      <c r="D151" s="642" t="s">
        <v>22</v>
      </c>
      <c r="E151" s="119">
        <v>14</v>
      </c>
      <c r="F151" s="73">
        <v>2</v>
      </c>
      <c r="G151" s="74">
        <v>8</v>
      </c>
      <c r="H151" s="801">
        <v>174</v>
      </c>
      <c r="I151" s="815"/>
      <c r="J151" s="813"/>
      <c r="K151" s="824">
        <v>5</v>
      </c>
      <c r="L151" s="821">
        <f t="shared" si="3"/>
        <v>34.799999999999997</v>
      </c>
    </row>
    <row r="152" spans="1:12" ht="30" customHeight="1" x14ac:dyDescent="0.2">
      <c r="A152" s="631" t="s">
        <v>391</v>
      </c>
      <c r="B152" s="629" t="s">
        <v>352</v>
      </c>
      <c r="C152" s="630">
        <v>37724</v>
      </c>
      <c r="D152" s="642" t="s">
        <v>19</v>
      </c>
      <c r="E152" s="119">
        <v>6</v>
      </c>
      <c r="F152" s="73">
        <v>6</v>
      </c>
      <c r="G152" s="74">
        <v>6</v>
      </c>
      <c r="H152" s="801">
        <v>414</v>
      </c>
      <c r="I152" s="812">
        <v>1</v>
      </c>
      <c r="J152" s="813">
        <f t="shared" si="4"/>
        <v>414</v>
      </c>
      <c r="K152" s="820"/>
      <c r="L152" s="821"/>
    </row>
    <row r="153" spans="1:12" ht="30" customHeight="1" x14ac:dyDescent="0.2">
      <c r="A153" s="633" t="s">
        <v>423</v>
      </c>
      <c r="B153" s="241" t="s">
        <v>424</v>
      </c>
      <c r="C153" s="630">
        <v>39404</v>
      </c>
      <c r="D153" s="642" t="s">
        <v>19</v>
      </c>
      <c r="E153" s="119">
        <v>8</v>
      </c>
      <c r="F153" s="73">
        <v>8</v>
      </c>
      <c r="G153" s="74">
        <v>8</v>
      </c>
      <c r="H153" s="801">
        <v>362</v>
      </c>
      <c r="I153" s="812">
        <v>3</v>
      </c>
      <c r="J153" s="813">
        <f t="shared" si="4"/>
        <v>120.66666666666667</v>
      </c>
      <c r="K153" s="820"/>
      <c r="L153" s="821"/>
    </row>
    <row r="154" spans="1:12" ht="30" customHeight="1" x14ac:dyDescent="0.2">
      <c r="A154" s="631" t="s">
        <v>179</v>
      </c>
      <c r="B154" s="629" t="s">
        <v>180</v>
      </c>
      <c r="C154" s="630">
        <v>36976</v>
      </c>
      <c r="D154" s="643" t="s">
        <v>19</v>
      </c>
      <c r="E154" s="119">
        <v>28</v>
      </c>
      <c r="F154" s="73">
        <v>8</v>
      </c>
      <c r="G154" s="74">
        <v>15</v>
      </c>
      <c r="H154" s="801">
        <v>966</v>
      </c>
      <c r="I154" s="812">
        <v>1</v>
      </c>
      <c r="J154" s="813">
        <f t="shared" si="4"/>
        <v>966</v>
      </c>
      <c r="K154" s="820"/>
      <c r="L154" s="821"/>
    </row>
    <row r="155" spans="1:12" ht="30" customHeight="1" x14ac:dyDescent="0.4">
      <c r="A155" s="631" t="s">
        <v>379</v>
      </c>
      <c r="B155" s="629" t="s">
        <v>380</v>
      </c>
      <c r="C155" s="630">
        <v>36091</v>
      </c>
      <c r="D155" s="642" t="s">
        <v>20</v>
      </c>
      <c r="E155" s="119">
        <v>8</v>
      </c>
      <c r="F155" s="73">
        <v>2</v>
      </c>
      <c r="G155" s="74">
        <v>6</v>
      </c>
      <c r="H155" s="801">
        <v>145</v>
      </c>
      <c r="I155" s="815">
        <v>1</v>
      </c>
      <c r="J155" s="813">
        <f t="shared" si="4"/>
        <v>145</v>
      </c>
      <c r="K155" s="824"/>
      <c r="L155" s="825"/>
    </row>
    <row r="156" spans="1:12" ht="30" customHeight="1" x14ac:dyDescent="0.2">
      <c r="A156" s="631" t="s">
        <v>214</v>
      </c>
      <c r="B156" s="629" t="s">
        <v>215</v>
      </c>
      <c r="C156" s="630">
        <v>37669</v>
      </c>
      <c r="D156" s="642" t="s">
        <v>21</v>
      </c>
      <c r="E156" s="119">
        <v>29</v>
      </c>
      <c r="F156" s="73">
        <v>22</v>
      </c>
      <c r="G156" s="74">
        <v>27</v>
      </c>
      <c r="H156" s="801">
        <v>1598</v>
      </c>
      <c r="I156" s="812">
        <v>25</v>
      </c>
      <c r="J156" s="813">
        <f t="shared" si="4"/>
        <v>63.92</v>
      </c>
      <c r="K156" s="820"/>
      <c r="L156" s="821"/>
    </row>
    <row r="157" spans="1:12" ht="30" customHeight="1" thickBot="1" x14ac:dyDescent="0.25">
      <c r="A157" s="639" t="s">
        <v>127</v>
      </c>
      <c r="B157" s="640" t="s">
        <v>128</v>
      </c>
      <c r="C157" s="204">
        <v>38245</v>
      </c>
      <c r="D157" s="800" t="s">
        <v>19</v>
      </c>
      <c r="E157" s="120">
        <v>15</v>
      </c>
      <c r="F157" s="86">
        <v>10</v>
      </c>
      <c r="G157" s="87">
        <v>12</v>
      </c>
      <c r="H157" s="807">
        <v>571</v>
      </c>
      <c r="I157" s="816"/>
      <c r="J157" s="817"/>
      <c r="K157" s="826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mergeCells count="13">
    <mergeCell ref="I3:I5"/>
    <mergeCell ref="J3:J5"/>
    <mergeCell ref="K3:K5"/>
    <mergeCell ref="L3:L5"/>
    <mergeCell ref="A1:H1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2"/>
  <sheetViews>
    <sheetView zoomScale="55" zoomScaleNormal="55" zoomScaleSheetLayoutView="85" workbookViewId="0">
      <selection activeCell="X11" sqref="X11"/>
    </sheetView>
  </sheetViews>
  <sheetFormatPr defaultRowHeight="23.25" x14ac:dyDescent="0.35"/>
  <cols>
    <col min="1" max="1" width="31.5703125" style="6" customWidth="1"/>
    <col min="2" max="2" width="24.140625" style="6" customWidth="1"/>
    <col min="3" max="3" width="19.140625" style="19" customWidth="1"/>
    <col min="4" max="4" width="18.7109375" style="5" customWidth="1"/>
    <col min="5" max="7" width="8.7109375" style="5" customWidth="1"/>
    <col min="8" max="8" width="10" style="5" customWidth="1"/>
    <col min="9" max="10" width="8.7109375" style="5" customWidth="1"/>
    <col min="11" max="12" width="8.7109375" style="4" customWidth="1"/>
    <col min="13" max="13" width="8.7109375" style="1" customWidth="1"/>
    <col min="14" max="14" width="8.7109375" style="3" customWidth="1"/>
    <col min="15" max="17" width="8.7109375" style="1" customWidth="1"/>
    <col min="18" max="18" width="8.7109375" style="4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0" s="187" customFormat="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0" s="187" customFormat="1" ht="45" customHeight="1" thickBot="1" x14ac:dyDescent="0.75">
      <c r="A2" s="917" t="s">
        <v>465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0" ht="27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256</v>
      </c>
      <c r="F3" s="935" t="s">
        <v>255</v>
      </c>
      <c r="G3" s="937" t="s">
        <v>13</v>
      </c>
      <c r="H3" s="930" t="s">
        <v>12</v>
      </c>
      <c r="I3" s="932" t="s">
        <v>11</v>
      </c>
      <c r="J3" s="937" t="s">
        <v>10</v>
      </c>
      <c r="K3" s="955" t="s">
        <v>9</v>
      </c>
      <c r="L3" s="956"/>
      <c r="M3" s="956"/>
      <c r="N3" s="956"/>
      <c r="O3" s="956"/>
      <c r="P3" s="956"/>
      <c r="Q3" s="956"/>
      <c r="R3" s="919"/>
    </row>
    <row r="4" spans="1:20" s="11" customFormat="1" ht="154.5" customHeight="1" thickBot="1" x14ac:dyDescent="0.3">
      <c r="A4" s="920"/>
      <c r="B4" s="921"/>
      <c r="C4" s="925"/>
      <c r="D4" s="928"/>
      <c r="E4" s="934"/>
      <c r="F4" s="936"/>
      <c r="G4" s="938"/>
      <c r="H4" s="931"/>
      <c r="I4" s="933"/>
      <c r="J4" s="954"/>
      <c r="K4" s="93" t="s">
        <v>434</v>
      </c>
      <c r="L4" s="14" t="s">
        <v>435</v>
      </c>
      <c r="M4" s="13" t="s">
        <v>436</v>
      </c>
      <c r="N4" s="13" t="s">
        <v>438</v>
      </c>
      <c r="O4" s="13" t="s">
        <v>439</v>
      </c>
      <c r="P4" s="13" t="s">
        <v>440</v>
      </c>
      <c r="Q4" s="13" t="s">
        <v>441</v>
      </c>
      <c r="R4" s="127" t="s">
        <v>442</v>
      </c>
      <c r="S4" s="16"/>
    </row>
    <row r="5" spans="1:20" s="10" customFormat="1" ht="39" customHeight="1" thickBot="1" x14ac:dyDescent="0.3">
      <c r="A5" s="922"/>
      <c r="B5" s="923"/>
      <c r="C5" s="926"/>
      <c r="D5" s="929"/>
      <c r="E5" s="939" t="s">
        <v>107</v>
      </c>
      <c r="F5" s="940"/>
      <c r="G5" s="941"/>
      <c r="H5" s="46">
        <v>400</v>
      </c>
      <c r="I5" s="53">
        <v>23</v>
      </c>
      <c r="J5" s="54">
        <v>14</v>
      </c>
      <c r="K5" s="182" t="s">
        <v>158</v>
      </c>
      <c r="L5" s="183" t="s">
        <v>370</v>
      </c>
      <c r="M5" s="184" t="s">
        <v>437</v>
      </c>
      <c r="N5" s="184" t="s">
        <v>270</v>
      </c>
      <c r="O5" s="185" t="s">
        <v>172</v>
      </c>
      <c r="P5" s="185" t="s">
        <v>154</v>
      </c>
      <c r="Q5" s="184" t="s">
        <v>166</v>
      </c>
      <c r="R5" s="186" t="s">
        <v>170</v>
      </c>
      <c r="S5" s="17"/>
    </row>
    <row r="6" spans="1:20" s="25" customFormat="1" ht="42" customHeight="1" x14ac:dyDescent="0.25">
      <c r="A6" s="192" t="s">
        <v>69</v>
      </c>
      <c r="B6" s="193" t="s">
        <v>39</v>
      </c>
      <c r="C6" s="104">
        <v>39225</v>
      </c>
      <c r="D6" s="191" t="s">
        <v>19</v>
      </c>
      <c r="E6" s="206">
        <v>8</v>
      </c>
      <c r="F6" s="207">
        <v>7</v>
      </c>
      <c r="G6" s="208">
        <v>8</v>
      </c>
      <c r="H6" s="209">
        <f t="shared" ref="H6:H22" si="0">K6+L6+M6+N6+O6+P6+Q6+R6</f>
        <v>364</v>
      </c>
      <c r="I6" s="210"/>
      <c r="J6" s="211"/>
      <c r="K6" s="536">
        <v>50</v>
      </c>
      <c r="L6" s="562">
        <v>43</v>
      </c>
      <c r="M6" s="545">
        <v>50</v>
      </c>
      <c r="N6" s="545">
        <v>50</v>
      </c>
      <c r="O6" s="545">
        <v>50</v>
      </c>
      <c r="P6" s="545">
        <v>50</v>
      </c>
      <c r="Q6" s="545">
        <v>43</v>
      </c>
      <c r="R6" s="563">
        <v>28</v>
      </c>
      <c r="S6" s="70"/>
      <c r="T6" s="70"/>
    </row>
    <row r="7" spans="1:20" s="25" customFormat="1" ht="42" customHeight="1" x14ac:dyDescent="0.25">
      <c r="A7" s="189" t="s">
        <v>423</v>
      </c>
      <c r="B7" s="190" t="s">
        <v>424</v>
      </c>
      <c r="C7" s="102">
        <v>39404</v>
      </c>
      <c r="D7" s="191" t="s">
        <v>19</v>
      </c>
      <c r="E7" s="212">
        <v>8</v>
      </c>
      <c r="F7" s="213">
        <v>8</v>
      </c>
      <c r="G7" s="214">
        <v>8</v>
      </c>
      <c r="H7" s="215">
        <f t="shared" si="0"/>
        <v>362</v>
      </c>
      <c r="I7" s="216">
        <v>3</v>
      </c>
      <c r="J7" s="217"/>
      <c r="K7" s="547">
        <v>50</v>
      </c>
      <c r="L7" s="550">
        <v>50</v>
      </c>
      <c r="M7" s="553">
        <v>28</v>
      </c>
      <c r="N7" s="553">
        <v>34</v>
      </c>
      <c r="O7" s="553">
        <v>50</v>
      </c>
      <c r="P7" s="553">
        <v>50</v>
      </c>
      <c r="Q7" s="553">
        <v>50</v>
      </c>
      <c r="R7" s="556">
        <v>50</v>
      </c>
      <c r="S7" s="70"/>
      <c r="T7" s="70"/>
    </row>
    <row r="8" spans="1:20" s="25" customFormat="1" ht="42" customHeight="1" x14ac:dyDescent="0.25">
      <c r="A8" s="189" t="s">
        <v>94</v>
      </c>
      <c r="B8" s="190" t="s">
        <v>79</v>
      </c>
      <c r="C8" s="102">
        <v>39276</v>
      </c>
      <c r="D8" s="191" t="s">
        <v>20</v>
      </c>
      <c r="E8" s="212">
        <v>8</v>
      </c>
      <c r="F8" s="213">
        <v>7</v>
      </c>
      <c r="G8" s="214">
        <v>8</v>
      </c>
      <c r="H8" s="215">
        <f t="shared" si="0"/>
        <v>334</v>
      </c>
      <c r="I8" s="216">
        <v>3</v>
      </c>
      <c r="J8" s="217"/>
      <c r="K8" s="547">
        <v>21</v>
      </c>
      <c r="L8" s="549">
        <v>29</v>
      </c>
      <c r="M8" s="553">
        <v>50</v>
      </c>
      <c r="N8" s="553">
        <v>34</v>
      </c>
      <c r="O8" s="553">
        <v>50</v>
      </c>
      <c r="P8" s="553">
        <v>50</v>
      </c>
      <c r="Q8" s="553">
        <v>50</v>
      </c>
      <c r="R8" s="556">
        <v>50</v>
      </c>
      <c r="S8" s="70"/>
      <c r="T8" s="70"/>
    </row>
    <row r="9" spans="1:20" s="25" customFormat="1" ht="42" customHeight="1" x14ac:dyDescent="0.25">
      <c r="A9" s="559" t="s">
        <v>72</v>
      </c>
      <c r="B9" s="561" t="s">
        <v>41</v>
      </c>
      <c r="C9" s="102">
        <v>39319</v>
      </c>
      <c r="D9" s="191" t="s">
        <v>22</v>
      </c>
      <c r="E9" s="212">
        <v>8</v>
      </c>
      <c r="F9" s="213">
        <v>7</v>
      </c>
      <c r="G9" s="214">
        <v>7</v>
      </c>
      <c r="H9" s="215">
        <f t="shared" si="0"/>
        <v>293</v>
      </c>
      <c r="I9" s="216"/>
      <c r="J9" s="217">
        <v>10</v>
      </c>
      <c r="K9" s="547">
        <v>50</v>
      </c>
      <c r="L9" s="551">
        <v>41</v>
      </c>
      <c r="M9" s="553">
        <v>22</v>
      </c>
      <c r="N9" s="553">
        <v>30</v>
      </c>
      <c r="O9" s="553">
        <v>50</v>
      </c>
      <c r="P9" s="553">
        <v>50</v>
      </c>
      <c r="Q9" s="553">
        <v>50</v>
      </c>
      <c r="R9" s="557">
        <v>0</v>
      </c>
      <c r="S9" s="70"/>
      <c r="T9" s="70"/>
    </row>
    <row r="10" spans="1:20" s="25" customFormat="1" ht="42" customHeight="1" x14ac:dyDescent="0.25">
      <c r="A10" s="189" t="s">
        <v>65</v>
      </c>
      <c r="B10" s="190" t="s">
        <v>66</v>
      </c>
      <c r="C10" s="102">
        <v>39220</v>
      </c>
      <c r="D10" s="191" t="s">
        <v>19</v>
      </c>
      <c r="E10" s="212">
        <v>8</v>
      </c>
      <c r="F10" s="213">
        <v>6</v>
      </c>
      <c r="G10" s="214">
        <v>8</v>
      </c>
      <c r="H10" s="215">
        <f t="shared" si="0"/>
        <v>291</v>
      </c>
      <c r="I10" s="216">
        <v>2</v>
      </c>
      <c r="J10" s="217"/>
      <c r="K10" s="546">
        <v>24</v>
      </c>
      <c r="L10" s="549">
        <v>29</v>
      </c>
      <c r="M10" s="553">
        <v>45</v>
      </c>
      <c r="N10" s="553">
        <v>21</v>
      </c>
      <c r="O10" s="553">
        <v>50</v>
      </c>
      <c r="P10" s="553">
        <v>50</v>
      </c>
      <c r="Q10" s="553">
        <v>50</v>
      </c>
      <c r="R10" s="556">
        <v>22</v>
      </c>
      <c r="S10" s="70"/>
      <c r="T10" s="70"/>
    </row>
    <row r="11" spans="1:20" s="25" customFormat="1" ht="42" customHeight="1" x14ac:dyDescent="0.25">
      <c r="A11" s="558" t="s">
        <v>4</v>
      </c>
      <c r="B11" s="560" t="s">
        <v>68</v>
      </c>
      <c r="C11" s="102">
        <v>39354</v>
      </c>
      <c r="D11" s="191" t="s">
        <v>21</v>
      </c>
      <c r="E11" s="212">
        <v>8</v>
      </c>
      <c r="F11" s="213">
        <v>8</v>
      </c>
      <c r="G11" s="214">
        <v>8</v>
      </c>
      <c r="H11" s="215">
        <f t="shared" si="0"/>
        <v>289</v>
      </c>
      <c r="I11" s="216">
        <v>2</v>
      </c>
      <c r="J11" s="217"/>
      <c r="K11" s="547">
        <v>50</v>
      </c>
      <c r="L11" s="551">
        <v>41</v>
      </c>
      <c r="M11" s="553">
        <v>22</v>
      </c>
      <c r="N11" s="553">
        <v>50</v>
      </c>
      <c r="O11" s="553">
        <v>24</v>
      </c>
      <c r="P11" s="553">
        <v>23</v>
      </c>
      <c r="Q11" s="553">
        <v>29</v>
      </c>
      <c r="R11" s="556">
        <v>50</v>
      </c>
      <c r="S11" s="70"/>
      <c r="T11" s="70"/>
    </row>
    <row r="12" spans="1:20" s="25" customFormat="1" ht="42" customHeight="1" x14ac:dyDescent="0.25">
      <c r="A12" s="196" t="s">
        <v>429</v>
      </c>
      <c r="B12" s="197" t="s">
        <v>430</v>
      </c>
      <c r="C12" s="102">
        <v>39579</v>
      </c>
      <c r="D12" s="191" t="s">
        <v>20</v>
      </c>
      <c r="E12" s="212">
        <v>6</v>
      </c>
      <c r="F12" s="213">
        <v>6</v>
      </c>
      <c r="G12" s="214">
        <v>6</v>
      </c>
      <c r="H12" s="215">
        <f t="shared" si="0"/>
        <v>260</v>
      </c>
      <c r="I12" s="216">
        <v>3</v>
      </c>
      <c r="J12" s="217"/>
      <c r="K12" s="547">
        <v>45</v>
      </c>
      <c r="L12" s="551">
        <v>50</v>
      </c>
      <c r="M12" s="553">
        <v>44</v>
      </c>
      <c r="N12" s="553">
        <v>21</v>
      </c>
      <c r="O12" s="297"/>
      <c r="P12" s="297"/>
      <c r="Q12" s="553">
        <v>50</v>
      </c>
      <c r="R12" s="556">
        <v>50</v>
      </c>
      <c r="S12" s="70"/>
      <c r="T12" s="70"/>
    </row>
    <row r="13" spans="1:20" s="25" customFormat="1" ht="42" customHeight="1" x14ac:dyDescent="0.25">
      <c r="A13" s="189" t="s">
        <v>421</v>
      </c>
      <c r="B13" s="190" t="s">
        <v>422</v>
      </c>
      <c r="C13" s="102">
        <v>39084</v>
      </c>
      <c r="D13" s="191" t="s">
        <v>20</v>
      </c>
      <c r="E13" s="212">
        <v>6</v>
      </c>
      <c r="F13" s="213">
        <v>5</v>
      </c>
      <c r="G13" s="214">
        <v>6</v>
      </c>
      <c r="H13" s="215">
        <f t="shared" si="0"/>
        <v>184</v>
      </c>
      <c r="I13" s="216">
        <v>2</v>
      </c>
      <c r="J13" s="217"/>
      <c r="K13" s="547">
        <v>40</v>
      </c>
      <c r="L13" s="550">
        <v>21</v>
      </c>
      <c r="M13" s="297"/>
      <c r="N13" s="553">
        <v>21</v>
      </c>
      <c r="O13" s="553">
        <v>49</v>
      </c>
      <c r="P13" s="553">
        <v>29</v>
      </c>
      <c r="Q13" s="552">
        <v>24</v>
      </c>
      <c r="R13" s="298"/>
      <c r="S13" s="70"/>
      <c r="T13" s="70"/>
    </row>
    <row r="14" spans="1:20" s="25" customFormat="1" ht="42" customHeight="1" x14ac:dyDescent="0.25">
      <c r="A14" s="196" t="s">
        <v>431</v>
      </c>
      <c r="B14" s="197" t="s">
        <v>430</v>
      </c>
      <c r="C14" s="102">
        <v>39579</v>
      </c>
      <c r="D14" s="191" t="s">
        <v>20</v>
      </c>
      <c r="E14" s="212">
        <v>1</v>
      </c>
      <c r="F14" s="213">
        <v>5</v>
      </c>
      <c r="G14" s="214">
        <v>5</v>
      </c>
      <c r="H14" s="215">
        <f t="shared" si="0"/>
        <v>142</v>
      </c>
      <c r="I14" s="216">
        <v>3</v>
      </c>
      <c r="J14" s="217"/>
      <c r="K14" s="546">
        <v>36</v>
      </c>
      <c r="L14" s="549">
        <v>30</v>
      </c>
      <c r="M14" s="552">
        <v>28</v>
      </c>
      <c r="N14" s="297"/>
      <c r="O14" s="297"/>
      <c r="P14" s="297"/>
      <c r="Q14" s="553">
        <v>26</v>
      </c>
      <c r="R14" s="555">
        <v>22</v>
      </c>
      <c r="S14" s="70"/>
      <c r="T14" s="70"/>
    </row>
    <row r="15" spans="1:20" s="25" customFormat="1" ht="42" customHeight="1" x14ac:dyDescent="0.25">
      <c r="A15" s="189" t="s">
        <v>125</v>
      </c>
      <c r="B15" s="190" t="s">
        <v>425</v>
      </c>
      <c r="C15" s="102">
        <v>39448</v>
      </c>
      <c r="D15" s="191" t="s">
        <v>20</v>
      </c>
      <c r="E15" s="212">
        <v>3</v>
      </c>
      <c r="F15" s="213">
        <v>8</v>
      </c>
      <c r="G15" s="214">
        <v>7</v>
      </c>
      <c r="H15" s="215">
        <f t="shared" si="0"/>
        <v>129</v>
      </c>
      <c r="I15" s="216">
        <v>1</v>
      </c>
      <c r="J15" s="217"/>
      <c r="K15" s="548">
        <v>0</v>
      </c>
      <c r="L15" s="551">
        <v>20</v>
      </c>
      <c r="M15" s="552">
        <v>5</v>
      </c>
      <c r="N15" s="552">
        <v>29</v>
      </c>
      <c r="O15" s="552">
        <v>1</v>
      </c>
      <c r="P15" s="553">
        <v>39</v>
      </c>
      <c r="Q15" s="552">
        <v>7</v>
      </c>
      <c r="R15" s="556">
        <v>28</v>
      </c>
      <c r="S15" s="70"/>
      <c r="T15" s="70"/>
    </row>
    <row r="16" spans="1:20" s="25" customFormat="1" ht="42" customHeight="1" x14ac:dyDescent="0.25">
      <c r="A16" s="189" t="s">
        <v>97</v>
      </c>
      <c r="B16" s="190" t="s">
        <v>98</v>
      </c>
      <c r="C16" s="102">
        <v>39708</v>
      </c>
      <c r="D16" s="191" t="s">
        <v>20</v>
      </c>
      <c r="E16" s="212">
        <v>6</v>
      </c>
      <c r="F16" s="213">
        <v>0</v>
      </c>
      <c r="G16" s="214">
        <v>6</v>
      </c>
      <c r="H16" s="215">
        <f t="shared" si="0"/>
        <v>116</v>
      </c>
      <c r="I16" s="216">
        <v>1</v>
      </c>
      <c r="J16" s="217"/>
      <c r="K16" s="295"/>
      <c r="L16" s="549">
        <v>9</v>
      </c>
      <c r="M16" s="552">
        <v>28</v>
      </c>
      <c r="N16" s="552">
        <v>29</v>
      </c>
      <c r="O16" s="552">
        <v>8</v>
      </c>
      <c r="P16" s="552">
        <v>21</v>
      </c>
      <c r="Q16" s="552">
        <v>21</v>
      </c>
      <c r="R16" s="298"/>
      <c r="S16" s="70"/>
      <c r="T16" s="70"/>
    </row>
    <row r="17" spans="1:20" s="25" customFormat="1" ht="42" customHeight="1" x14ac:dyDescent="0.25">
      <c r="A17" s="194" t="s">
        <v>95</v>
      </c>
      <c r="B17" s="195" t="s">
        <v>96</v>
      </c>
      <c r="C17" s="102">
        <v>39699</v>
      </c>
      <c r="D17" s="191" t="s">
        <v>22</v>
      </c>
      <c r="E17" s="212">
        <v>7</v>
      </c>
      <c r="F17" s="213">
        <v>1</v>
      </c>
      <c r="G17" s="214">
        <v>4</v>
      </c>
      <c r="H17" s="215">
        <f t="shared" si="0"/>
        <v>107</v>
      </c>
      <c r="I17" s="216"/>
      <c r="J17" s="217">
        <v>4</v>
      </c>
      <c r="K17" s="295"/>
      <c r="L17" s="549">
        <v>9</v>
      </c>
      <c r="M17" s="552">
        <v>28</v>
      </c>
      <c r="N17" s="552">
        <v>20</v>
      </c>
      <c r="O17" s="554">
        <v>0</v>
      </c>
      <c r="P17" s="554">
        <v>0</v>
      </c>
      <c r="Q17" s="554">
        <v>0</v>
      </c>
      <c r="R17" s="556">
        <v>50</v>
      </c>
      <c r="S17" s="70"/>
      <c r="T17" s="70"/>
    </row>
    <row r="18" spans="1:20" s="25" customFormat="1" ht="42" customHeight="1" x14ac:dyDescent="0.25">
      <c r="A18" s="200" t="s">
        <v>93</v>
      </c>
      <c r="B18" s="190" t="s">
        <v>75</v>
      </c>
      <c r="C18" s="102">
        <v>39247</v>
      </c>
      <c r="D18" s="191" t="s">
        <v>20</v>
      </c>
      <c r="E18" s="212">
        <v>3</v>
      </c>
      <c r="F18" s="213">
        <v>1</v>
      </c>
      <c r="G18" s="214">
        <v>3</v>
      </c>
      <c r="H18" s="215">
        <f t="shared" si="0"/>
        <v>76</v>
      </c>
      <c r="I18" s="216"/>
      <c r="J18" s="217"/>
      <c r="K18" s="546">
        <v>5</v>
      </c>
      <c r="L18" s="296"/>
      <c r="M18" s="297"/>
      <c r="N18" s="552">
        <v>29</v>
      </c>
      <c r="O18" s="553">
        <v>42</v>
      </c>
      <c r="P18" s="297"/>
      <c r="Q18" s="297"/>
      <c r="R18" s="298"/>
      <c r="S18" s="70"/>
      <c r="T18" s="70"/>
    </row>
    <row r="19" spans="1:20" s="25" customFormat="1" ht="42" customHeight="1" x14ac:dyDescent="0.25">
      <c r="A19" s="189" t="s">
        <v>427</v>
      </c>
      <c r="B19" s="190" t="s">
        <v>428</v>
      </c>
      <c r="C19" s="102">
        <v>39373</v>
      </c>
      <c r="D19" s="191" t="s">
        <v>20</v>
      </c>
      <c r="E19" s="212">
        <v>8</v>
      </c>
      <c r="F19" s="213">
        <v>0</v>
      </c>
      <c r="G19" s="214">
        <v>6</v>
      </c>
      <c r="H19" s="215">
        <f t="shared" si="0"/>
        <v>70</v>
      </c>
      <c r="I19" s="216"/>
      <c r="J19" s="217"/>
      <c r="K19" s="546">
        <v>10</v>
      </c>
      <c r="L19" s="549">
        <v>7</v>
      </c>
      <c r="M19" s="552">
        <v>6</v>
      </c>
      <c r="N19" s="552">
        <v>16</v>
      </c>
      <c r="O19" s="554">
        <v>0</v>
      </c>
      <c r="P19" s="552">
        <v>11</v>
      </c>
      <c r="Q19" s="554">
        <v>0</v>
      </c>
      <c r="R19" s="555">
        <v>20</v>
      </c>
      <c r="S19" s="70"/>
      <c r="T19" s="70"/>
    </row>
    <row r="20" spans="1:20" s="25" customFormat="1" ht="42" customHeight="1" x14ac:dyDescent="0.25">
      <c r="A20" s="189" t="s">
        <v>73</v>
      </c>
      <c r="B20" s="190" t="s">
        <v>74</v>
      </c>
      <c r="C20" s="102">
        <v>39150</v>
      </c>
      <c r="D20" s="191" t="s">
        <v>21</v>
      </c>
      <c r="E20" s="212">
        <v>4</v>
      </c>
      <c r="F20" s="213">
        <v>3</v>
      </c>
      <c r="G20" s="214">
        <v>4</v>
      </c>
      <c r="H20" s="215">
        <f t="shared" si="0"/>
        <v>67</v>
      </c>
      <c r="I20" s="216">
        <v>1</v>
      </c>
      <c r="J20" s="217"/>
      <c r="K20" s="547">
        <v>14</v>
      </c>
      <c r="L20" s="550">
        <v>21</v>
      </c>
      <c r="M20" s="553">
        <v>22</v>
      </c>
      <c r="N20" s="297"/>
      <c r="O20" s="297"/>
      <c r="P20" s="297"/>
      <c r="Q20" s="297"/>
      <c r="R20" s="555">
        <v>10</v>
      </c>
      <c r="S20" s="70"/>
      <c r="T20" s="70"/>
    </row>
    <row r="21" spans="1:20" s="25" customFormat="1" ht="42" customHeight="1" x14ac:dyDescent="0.25">
      <c r="A21" s="200" t="s">
        <v>432</v>
      </c>
      <c r="B21" s="190" t="s">
        <v>433</v>
      </c>
      <c r="C21" s="102">
        <v>39673</v>
      </c>
      <c r="D21" s="191" t="s">
        <v>20</v>
      </c>
      <c r="E21" s="212">
        <v>3</v>
      </c>
      <c r="F21" s="213">
        <v>0</v>
      </c>
      <c r="G21" s="214">
        <v>3</v>
      </c>
      <c r="H21" s="215">
        <f t="shared" si="0"/>
        <v>64</v>
      </c>
      <c r="I21" s="216">
        <v>1</v>
      </c>
      <c r="J21" s="217"/>
      <c r="K21" s="295"/>
      <c r="L21" s="296"/>
      <c r="M21" s="297"/>
      <c r="N21" s="552">
        <v>16</v>
      </c>
      <c r="O21" s="552">
        <v>26</v>
      </c>
      <c r="P21" s="552">
        <v>22</v>
      </c>
      <c r="Q21" s="297"/>
      <c r="R21" s="298"/>
      <c r="S21" s="70"/>
      <c r="T21" s="70"/>
    </row>
    <row r="22" spans="1:20" s="25" customFormat="1" ht="42" customHeight="1" x14ac:dyDescent="0.25">
      <c r="A22" s="194" t="s">
        <v>426</v>
      </c>
      <c r="B22" s="195" t="s">
        <v>241</v>
      </c>
      <c r="C22" s="102">
        <v>39805</v>
      </c>
      <c r="D22" s="191" t="s">
        <v>20</v>
      </c>
      <c r="E22" s="212">
        <v>6</v>
      </c>
      <c r="F22" s="213">
        <v>1</v>
      </c>
      <c r="G22" s="214">
        <v>4</v>
      </c>
      <c r="H22" s="215">
        <f t="shared" si="0"/>
        <v>52</v>
      </c>
      <c r="I22" s="216">
        <v>1</v>
      </c>
      <c r="J22" s="217"/>
      <c r="K22" s="546">
        <v>5</v>
      </c>
      <c r="L22" s="296"/>
      <c r="M22" s="552">
        <v>22</v>
      </c>
      <c r="N22" s="297"/>
      <c r="O22" s="554">
        <v>0</v>
      </c>
      <c r="P22" s="552">
        <v>5</v>
      </c>
      <c r="Q22" s="554">
        <v>0</v>
      </c>
      <c r="R22" s="556">
        <v>20</v>
      </c>
      <c r="S22" s="70"/>
      <c r="T22" s="70"/>
    </row>
    <row r="23" spans="1:20" s="25" customFormat="1" ht="42" customHeight="1" x14ac:dyDescent="0.25">
      <c r="A23" s="198"/>
      <c r="B23" s="199"/>
      <c r="C23" s="102"/>
      <c r="D23" s="191"/>
      <c r="E23" s="212"/>
      <c r="F23" s="213"/>
      <c r="G23" s="214"/>
      <c r="H23" s="215"/>
      <c r="I23" s="216"/>
      <c r="J23" s="217"/>
      <c r="K23" s="295"/>
      <c r="L23" s="296"/>
      <c r="M23" s="297"/>
      <c r="N23" s="297"/>
      <c r="O23" s="297"/>
      <c r="P23" s="297"/>
      <c r="Q23" s="297"/>
      <c r="R23" s="298"/>
      <c r="S23" s="70"/>
      <c r="T23" s="70"/>
    </row>
    <row r="24" spans="1:20" s="25" customFormat="1" ht="42" customHeight="1" x14ac:dyDescent="0.25">
      <c r="A24" s="201"/>
      <c r="B24" s="197"/>
      <c r="C24" s="102"/>
      <c r="D24" s="191"/>
      <c r="E24" s="212"/>
      <c r="F24" s="213"/>
      <c r="G24" s="214"/>
      <c r="H24" s="215"/>
      <c r="I24" s="216"/>
      <c r="J24" s="217"/>
      <c r="K24" s="295"/>
      <c r="L24" s="296"/>
      <c r="M24" s="297"/>
      <c r="N24" s="297"/>
      <c r="O24" s="297"/>
      <c r="P24" s="297"/>
      <c r="Q24" s="297"/>
      <c r="R24" s="298"/>
      <c r="S24" s="70"/>
      <c r="T24" s="70"/>
    </row>
    <row r="25" spans="1:20" s="25" customFormat="1" ht="42" customHeight="1" thickBot="1" x14ac:dyDescent="0.3">
      <c r="A25" s="202"/>
      <c r="B25" s="203"/>
      <c r="C25" s="204"/>
      <c r="D25" s="205"/>
      <c r="E25" s="218"/>
      <c r="F25" s="219"/>
      <c r="G25" s="220"/>
      <c r="H25" s="221"/>
      <c r="I25" s="222"/>
      <c r="J25" s="223"/>
      <c r="K25" s="299"/>
      <c r="L25" s="300"/>
      <c r="M25" s="301"/>
      <c r="N25" s="301"/>
      <c r="O25" s="301"/>
      <c r="P25" s="301"/>
      <c r="Q25" s="301"/>
      <c r="R25" s="302"/>
      <c r="S25" s="70"/>
      <c r="T25" s="70"/>
    </row>
    <row r="26" spans="1:20" s="8" customFormat="1" ht="35.1" customHeight="1" thickBot="1" x14ac:dyDescent="0.45">
      <c r="A26" s="957" t="s">
        <v>2</v>
      </c>
      <c r="B26" s="958"/>
      <c r="C26" s="958"/>
      <c r="D26" s="958"/>
      <c r="E26" s="960"/>
      <c r="F26" s="960"/>
      <c r="G26" s="961"/>
      <c r="H26" s="35">
        <v>0</v>
      </c>
      <c r="I26" s="55"/>
      <c r="J26" s="61"/>
      <c r="K26" s="303"/>
      <c r="L26" s="303"/>
      <c r="M26" s="304"/>
      <c r="N26" s="304"/>
      <c r="O26" s="304"/>
      <c r="P26" s="304"/>
      <c r="Q26" s="304"/>
      <c r="R26" s="305"/>
      <c r="S26" s="18"/>
    </row>
    <row r="27" spans="1:20" s="8" customFormat="1" ht="35.1" customHeight="1" thickBot="1" x14ac:dyDescent="0.45">
      <c r="A27" s="957" t="s">
        <v>25</v>
      </c>
      <c r="B27" s="958"/>
      <c r="C27" s="958"/>
      <c r="D27" s="958"/>
      <c r="E27" s="958"/>
      <c r="F27" s="958"/>
      <c r="G27" s="959"/>
      <c r="H27" s="38"/>
      <c r="I27" s="59">
        <v>0</v>
      </c>
      <c r="J27" s="60"/>
      <c r="K27" s="39"/>
      <c r="L27" s="39"/>
      <c r="M27" s="34"/>
      <c r="N27" s="34"/>
      <c r="O27" s="34"/>
      <c r="P27" s="34"/>
      <c r="Q27" s="34"/>
      <c r="R27" s="39"/>
      <c r="S27" s="18"/>
    </row>
    <row r="28" spans="1:20" s="8" customFormat="1" ht="35.1" customHeight="1" thickBot="1" x14ac:dyDescent="0.45">
      <c r="A28" s="962" t="s">
        <v>42</v>
      </c>
      <c r="B28" s="960"/>
      <c r="C28" s="960"/>
      <c r="D28" s="960"/>
      <c r="E28" s="960"/>
      <c r="F28" s="960"/>
      <c r="G28" s="961"/>
      <c r="H28" s="40"/>
      <c r="I28" s="55">
        <v>0</v>
      </c>
      <c r="J28" s="61"/>
      <c r="K28" s="41"/>
      <c r="L28" s="41"/>
      <c r="M28" s="42"/>
      <c r="N28" s="42"/>
      <c r="O28" s="42"/>
      <c r="P28" s="42"/>
      <c r="Q28" s="42"/>
      <c r="R28" s="41"/>
      <c r="S28" s="18"/>
    </row>
    <row r="29" spans="1:20" ht="35.1" customHeight="1" x14ac:dyDescent="0.4">
      <c r="A29" s="963" t="s">
        <v>40</v>
      </c>
      <c r="B29" s="140"/>
      <c r="C29" s="140"/>
      <c r="D29" s="942" t="s">
        <v>43</v>
      </c>
      <c r="E29" s="943"/>
      <c r="F29" s="943"/>
      <c r="G29" s="944"/>
      <c r="H29" s="285">
        <f>SUM(H6:H28)</f>
        <v>3200</v>
      </c>
      <c r="I29" s="7"/>
      <c r="J29" s="948" t="s">
        <v>36</v>
      </c>
      <c r="K29" s="949"/>
      <c r="L29" s="949"/>
      <c r="M29" s="949"/>
      <c r="N29" s="949"/>
      <c r="O29" s="949"/>
      <c r="P29" s="949"/>
      <c r="Q29" s="949"/>
      <c r="R29" s="950"/>
    </row>
    <row r="30" spans="1:20" ht="35.1" customHeight="1" thickBot="1" x14ac:dyDescent="0.45">
      <c r="A30" s="964"/>
      <c r="B30" s="140"/>
      <c r="C30" s="140"/>
      <c r="D30" s="945"/>
      <c r="E30" s="946"/>
      <c r="F30" s="946"/>
      <c r="G30" s="947"/>
      <c r="H30" s="286"/>
      <c r="J30" s="951"/>
      <c r="K30" s="952"/>
      <c r="L30" s="952"/>
      <c r="M30" s="952"/>
      <c r="N30" s="952"/>
      <c r="O30" s="952"/>
      <c r="P30" s="952"/>
      <c r="Q30" s="952"/>
      <c r="R30" s="953"/>
    </row>
    <row r="31" spans="1:20" ht="24.95" customHeight="1" x14ac:dyDescent="0.35"/>
    <row r="32" spans="1:20" ht="24.95" customHeight="1" x14ac:dyDescent="0.35"/>
    <row r="33" spans="3:24" ht="24.95" customHeight="1" x14ac:dyDescent="0.35"/>
    <row r="34" spans="3:24" ht="24.95" customHeight="1" x14ac:dyDescent="0.35"/>
    <row r="35" spans="3:24" s="6" customFormat="1" ht="24.95" customHeight="1" x14ac:dyDescent="0.35">
      <c r="C35" s="19"/>
      <c r="D35" s="5"/>
      <c r="E35" s="5"/>
      <c r="F35" s="5"/>
      <c r="G35" s="5"/>
      <c r="H35" s="5"/>
      <c r="I35" s="5"/>
      <c r="J35" s="5"/>
      <c r="K35" s="4"/>
      <c r="L35" s="4"/>
      <c r="M35" s="1"/>
      <c r="N35" s="3"/>
      <c r="O35" s="1"/>
      <c r="P35" s="1"/>
      <c r="Q35" s="1"/>
      <c r="R35" s="4"/>
      <c r="S35" s="15"/>
      <c r="T35" s="1"/>
      <c r="U35" s="1"/>
      <c r="V35" s="1"/>
      <c r="W35" s="1"/>
      <c r="X35" s="1"/>
    </row>
    <row r="36" spans="3:24" s="6" customFormat="1" ht="24.95" customHeight="1" x14ac:dyDescent="0.35">
      <c r="C36" s="19"/>
      <c r="D36" s="5"/>
      <c r="E36" s="5"/>
      <c r="F36" s="5"/>
      <c r="G36" s="5"/>
      <c r="H36" s="5"/>
      <c r="I36" s="5"/>
      <c r="J36" s="5"/>
      <c r="K36" s="4"/>
      <c r="L36" s="4"/>
      <c r="M36" s="1"/>
      <c r="N36" s="3"/>
      <c r="O36" s="1"/>
      <c r="P36" s="1"/>
      <c r="Q36" s="1"/>
      <c r="R36" s="4"/>
      <c r="S36" s="15"/>
      <c r="T36" s="1"/>
      <c r="U36" s="1"/>
      <c r="V36" s="1"/>
      <c r="W36" s="1"/>
      <c r="X36" s="1"/>
    </row>
    <row r="37" spans="3:24" s="6" customFormat="1" ht="24.95" customHeight="1" x14ac:dyDescent="0.35">
      <c r="C37" s="19"/>
      <c r="D37" s="5"/>
      <c r="E37" s="5"/>
      <c r="F37" s="5"/>
      <c r="G37" s="5"/>
      <c r="H37" s="5"/>
      <c r="I37" s="5"/>
      <c r="J37" s="5"/>
      <c r="K37" s="4"/>
      <c r="L37" s="4"/>
      <c r="M37" s="1"/>
      <c r="N37" s="3"/>
      <c r="O37" s="1"/>
      <c r="P37" s="1"/>
      <c r="Q37" s="1"/>
      <c r="R37" s="4"/>
      <c r="S37" s="15"/>
      <c r="T37" s="1"/>
      <c r="U37" s="1"/>
      <c r="V37" s="1"/>
      <c r="W37" s="1"/>
      <c r="X37" s="1"/>
    </row>
    <row r="38" spans="3:24" s="6" customFormat="1" ht="24.95" customHeight="1" x14ac:dyDescent="0.35">
      <c r="C38" s="19"/>
      <c r="D38" s="5"/>
      <c r="E38" s="5"/>
      <c r="F38" s="5"/>
      <c r="G38" s="5"/>
      <c r="H38" s="5"/>
      <c r="I38" s="5"/>
      <c r="J38" s="5"/>
      <c r="K38" s="4"/>
      <c r="L38" s="4"/>
      <c r="M38" s="1"/>
      <c r="N38" s="3"/>
      <c r="O38" s="1"/>
      <c r="P38" s="1"/>
      <c r="Q38" s="1"/>
      <c r="R38" s="4"/>
      <c r="S38" s="15"/>
      <c r="T38" s="1"/>
      <c r="U38" s="1"/>
      <c r="V38" s="1"/>
      <c r="W38" s="1"/>
      <c r="X38" s="1"/>
    </row>
    <row r="39" spans="3:24" s="6" customFormat="1" ht="24.95" customHeight="1" x14ac:dyDescent="0.35">
      <c r="C39" s="19"/>
      <c r="D39" s="5"/>
      <c r="E39" s="5"/>
      <c r="F39" s="5"/>
      <c r="G39" s="5"/>
      <c r="H39" s="5"/>
      <c r="I39" s="5"/>
      <c r="J39" s="5"/>
      <c r="K39" s="4"/>
      <c r="L39" s="4"/>
      <c r="M39" s="1"/>
      <c r="N39" s="3"/>
      <c r="O39" s="1"/>
      <c r="P39" s="1"/>
      <c r="Q39" s="1"/>
      <c r="R39" s="4"/>
      <c r="S39" s="15"/>
      <c r="T39" s="1"/>
      <c r="U39" s="1"/>
      <c r="V39" s="1"/>
      <c r="W39" s="1"/>
      <c r="X39" s="1"/>
    </row>
    <row r="40" spans="3:24" s="6" customFormat="1" ht="24.95" customHeight="1" x14ac:dyDescent="0.35">
      <c r="C40" s="19"/>
      <c r="D40" s="5"/>
      <c r="E40" s="5"/>
      <c r="F40" s="5"/>
      <c r="G40" s="5"/>
      <c r="H40" s="5"/>
      <c r="I40" s="5"/>
      <c r="J40" s="5"/>
      <c r="K40" s="4"/>
      <c r="L40" s="4"/>
      <c r="M40" s="1"/>
      <c r="N40" s="3"/>
      <c r="O40" s="1"/>
      <c r="P40" s="1"/>
      <c r="Q40" s="1"/>
      <c r="R40" s="4"/>
      <c r="S40" s="15"/>
      <c r="T40" s="1"/>
      <c r="U40" s="1"/>
      <c r="V40" s="1"/>
      <c r="W40" s="1"/>
      <c r="X40" s="1"/>
    </row>
    <row r="41" spans="3:24" s="6" customFormat="1" ht="24.95" customHeight="1" x14ac:dyDescent="0.35">
      <c r="C41" s="19"/>
      <c r="D41" s="5"/>
      <c r="E41" s="5"/>
      <c r="F41" s="5"/>
      <c r="G41" s="5"/>
      <c r="H41" s="5"/>
      <c r="I41" s="5"/>
      <c r="J41" s="5"/>
      <c r="K41" s="4"/>
      <c r="L41" s="4"/>
      <c r="M41" s="1"/>
      <c r="N41" s="3"/>
      <c r="O41" s="1"/>
      <c r="P41" s="1"/>
      <c r="Q41" s="1"/>
      <c r="R41" s="4"/>
      <c r="S41" s="15"/>
      <c r="T41" s="1"/>
      <c r="U41" s="1"/>
      <c r="V41" s="1"/>
      <c r="W41" s="1"/>
      <c r="X41" s="1"/>
    </row>
    <row r="42" spans="3:24" s="6" customFormat="1" ht="24.95" customHeight="1" x14ac:dyDescent="0.35">
      <c r="C42" s="19"/>
      <c r="D42" s="5"/>
      <c r="E42" s="5"/>
      <c r="F42" s="5"/>
      <c r="G42" s="5"/>
      <c r="H42" s="5"/>
      <c r="I42" s="5"/>
      <c r="J42" s="5"/>
      <c r="K42" s="4"/>
      <c r="L42" s="4"/>
      <c r="M42" s="1"/>
      <c r="N42" s="3"/>
      <c r="O42" s="1"/>
      <c r="P42" s="1"/>
      <c r="Q42" s="1"/>
      <c r="R42" s="4"/>
      <c r="S42" s="15"/>
      <c r="T42" s="1"/>
      <c r="U42" s="1"/>
      <c r="V42" s="1"/>
      <c r="W42" s="1"/>
      <c r="X42" s="1"/>
    </row>
    <row r="43" spans="3:24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5"/>
      <c r="T43" s="1"/>
      <c r="U43" s="1"/>
      <c r="V43" s="1"/>
      <c r="W43" s="1"/>
      <c r="X43" s="1"/>
    </row>
    <row r="44" spans="3:24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5"/>
      <c r="T44" s="1"/>
      <c r="U44" s="1"/>
      <c r="V44" s="1"/>
      <c r="W44" s="1"/>
      <c r="X44" s="1"/>
    </row>
    <row r="45" spans="3:24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5"/>
      <c r="T45" s="1"/>
      <c r="U45" s="1"/>
      <c r="V45" s="1"/>
      <c r="W45" s="1"/>
      <c r="X45" s="1"/>
    </row>
    <row r="46" spans="3:24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5"/>
      <c r="T46" s="1"/>
      <c r="U46" s="1"/>
      <c r="V46" s="1"/>
      <c r="W46" s="1"/>
      <c r="X46" s="1"/>
    </row>
    <row r="47" spans="3:24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5"/>
      <c r="T47" s="1"/>
      <c r="U47" s="1"/>
      <c r="V47" s="1"/>
      <c r="W47" s="1"/>
      <c r="X47" s="1"/>
    </row>
    <row r="48" spans="3:24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5"/>
      <c r="T48" s="1"/>
      <c r="U48" s="1"/>
      <c r="V48" s="1"/>
      <c r="W48" s="1"/>
      <c r="X48" s="1"/>
    </row>
    <row r="49" spans="3:24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5"/>
      <c r="T49" s="1"/>
      <c r="U49" s="1"/>
      <c r="V49" s="1"/>
      <c r="W49" s="1"/>
      <c r="X49" s="1"/>
    </row>
    <row r="50" spans="3:24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5"/>
      <c r="T50" s="1"/>
      <c r="U50" s="1"/>
      <c r="V50" s="1"/>
      <c r="W50" s="1"/>
      <c r="X50" s="1"/>
    </row>
    <row r="51" spans="3:24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5"/>
      <c r="T51" s="1"/>
      <c r="U51" s="1"/>
      <c r="V51" s="1"/>
      <c r="W51" s="1"/>
      <c r="X51" s="1"/>
    </row>
    <row r="52" spans="3:24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5"/>
      <c r="T52" s="1"/>
      <c r="U52" s="1"/>
      <c r="V52" s="1"/>
      <c r="W52" s="1"/>
      <c r="X52" s="1"/>
    </row>
    <row r="53" spans="3:24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5"/>
      <c r="T53" s="1"/>
      <c r="U53" s="1"/>
      <c r="V53" s="1"/>
      <c r="W53" s="1"/>
      <c r="X53" s="1"/>
    </row>
    <row r="54" spans="3:24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5"/>
      <c r="T54" s="1"/>
      <c r="U54" s="1"/>
      <c r="V54" s="1"/>
      <c r="W54" s="1"/>
      <c r="X54" s="1"/>
    </row>
    <row r="55" spans="3:24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5"/>
      <c r="T55" s="1"/>
      <c r="U55" s="1"/>
      <c r="V55" s="1"/>
      <c r="W55" s="1"/>
      <c r="X55" s="1"/>
    </row>
    <row r="56" spans="3:24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5"/>
      <c r="T56" s="1"/>
      <c r="U56" s="1"/>
      <c r="V56" s="1"/>
      <c r="W56" s="1"/>
      <c r="X56" s="1"/>
    </row>
    <row r="57" spans="3:24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5"/>
      <c r="T57" s="1"/>
      <c r="U57" s="1"/>
      <c r="V57" s="1"/>
      <c r="W57" s="1"/>
      <c r="X57" s="1"/>
    </row>
    <row r="58" spans="3:24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5"/>
      <c r="T58" s="1"/>
      <c r="U58" s="1"/>
      <c r="V58" s="1"/>
      <c r="W58" s="1"/>
      <c r="X58" s="1"/>
    </row>
    <row r="59" spans="3:24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5"/>
      <c r="T59" s="1"/>
      <c r="U59" s="1"/>
      <c r="V59" s="1"/>
      <c r="W59" s="1"/>
      <c r="X59" s="1"/>
    </row>
    <row r="60" spans="3:24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5"/>
      <c r="T60" s="1"/>
      <c r="U60" s="1"/>
      <c r="V60" s="1"/>
      <c r="W60" s="1"/>
      <c r="X60" s="1"/>
    </row>
    <row r="61" spans="3:24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5"/>
      <c r="T61" s="1"/>
      <c r="U61" s="1"/>
      <c r="V61" s="1"/>
      <c r="W61" s="1"/>
      <c r="X61" s="1"/>
    </row>
    <row r="62" spans="3:24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5"/>
      <c r="T62" s="1"/>
      <c r="U62" s="1"/>
      <c r="V62" s="1"/>
      <c r="W62" s="1"/>
      <c r="X62" s="1"/>
    </row>
  </sheetData>
  <sortState ref="A6:R22">
    <sortCondition descending="1" ref="H6:H22"/>
  </sortState>
  <mergeCells count="19">
    <mergeCell ref="D29:G30"/>
    <mergeCell ref="J29:R30"/>
    <mergeCell ref="J3:J4"/>
    <mergeCell ref="K3:R3"/>
    <mergeCell ref="A27:G27"/>
    <mergeCell ref="A26:G26"/>
    <mergeCell ref="A28:G28"/>
    <mergeCell ref="A29:A30"/>
    <mergeCell ref="A1:R1"/>
    <mergeCell ref="A2:R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8"/>
  <sheetViews>
    <sheetView zoomScale="55" zoomScaleNormal="55" zoomScaleSheetLayoutView="55" zoomScalePageLayoutView="55" workbookViewId="0">
      <selection activeCell="W7" sqref="W7"/>
    </sheetView>
  </sheetViews>
  <sheetFormatPr defaultRowHeight="25.5" x14ac:dyDescent="0.35"/>
  <cols>
    <col min="1" max="1" width="42.5703125" style="23" customWidth="1"/>
    <col min="2" max="2" width="26.140625" style="23" customWidth="1"/>
    <col min="3" max="3" width="23.42578125" style="28" customWidth="1"/>
    <col min="4" max="4" width="21.42578125" style="31" customWidth="1"/>
    <col min="5" max="7" width="7.7109375" style="5" customWidth="1"/>
    <col min="8" max="8" width="13.28515625" style="5" customWidth="1"/>
    <col min="9" max="10" width="7.7109375" style="5" customWidth="1"/>
    <col min="11" max="11" width="12.28515625" style="4" customWidth="1"/>
    <col min="12" max="12" width="12.28515625" style="1" customWidth="1"/>
    <col min="13" max="13" width="12.28515625" style="3" customWidth="1"/>
    <col min="14" max="15" width="12.28515625" style="1" customWidth="1"/>
    <col min="16" max="16" width="12.28515625" style="2" customWidth="1"/>
    <col min="17" max="18" width="12.28515625" style="1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4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4" ht="45" customHeight="1" thickBot="1" x14ac:dyDescent="0.75">
      <c r="A2" s="917" t="s">
        <v>246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4" ht="29.25" customHeight="1" x14ac:dyDescent="0.5">
      <c r="A3" s="918" t="s">
        <v>18</v>
      </c>
      <c r="B3" s="919"/>
      <c r="C3" s="989" t="s">
        <v>17</v>
      </c>
      <c r="D3" s="991" t="s">
        <v>16</v>
      </c>
      <c r="E3" s="983" t="s">
        <v>256</v>
      </c>
      <c r="F3" s="996" t="s">
        <v>255</v>
      </c>
      <c r="G3" s="985" t="s">
        <v>13</v>
      </c>
      <c r="H3" s="987" t="s">
        <v>12</v>
      </c>
      <c r="I3" s="983" t="s">
        <v>11</v>
      </c>
      <c r="J3" s="985" t="s">
        <v>10</v>
      </c>
      <c r="K3" s="993" t="s">
        <v>9</v>
      </c>
      <c r="L3" s="994"/>
      <c r="M3" s="994"/>
      <c r="N3" s="994"/>
      <c r="O3" s="994"/>
      <c r="P3" s="994"/>
      <c r="Q3" s="994"/>
      <c r="R3" s="995"/>
    </row>
    <row r="4" spans="1:24" s="11" customFormat="1" ht="167.25" customHeight="1" thickBot="1" x14ac:dyDescent="0.3">
      <c r="A4" s="920"/>
      <c r="B4" s="921"/>
      <c r="C4" s="990"/>
      <c r="D4" s="992"/>
      <c r="E4" s="984"/>
      <c r="F4" s="997"/>
      <c r="G4" s="986"/>
      <c r="H4" s="988"/>
      <c r="I4" s="984"/>
      <c r="J4" s="986"/>
      <c r="K4" s="224" t="s">
        <v>99</v>
      </c>
      <c r="L4" s="225" t="s">
        <v>100</v>
      </c>
      <c r="M4" s="225" t="s">
        <v>77</v>
      </c>
      <c r="N4" s="225" t="s">
        <v>101</v>
      </c>
      <c r="O4" s="225" t="s">
        <v>103</v>
      </c>
      <c r="P4" s="226" t="s">
        <v>37</v>
      </c>
      <c r="Q4" s="225" t="s">
        <v>105</v>
      </c>
      <c r="R4" s="226" t="s">
        <v>106</v>
      </c>
      <c r="S4" s="16"/>
    </row>
    <row r="5" spans="1:24" s="10" customFormat="1" ht="55.5" customHeight="1" thickBot="1" x14ac:dyDescent="0.3">
      <c r="A5" s="920"/>
      <c r="B5" s="921"/>
      <c r="C5" s="990"/>
      <c r="D5" s="992"/>
      <c r="E5" s="998" t="s">
        <v>107</v>
      </c>
      <c r="F5" s="999"/>
      <c r="G5" s="1000"/>
      <c r="H5" s="423">
        <v>350</v>
      </c>
      <c r="I5" s="419">
        <v>28</v>
      </c>
      <c r="J5" s="177">
        <v>8</v>
      </c>
      <c r="K5" s="178" t="s">
        <v>6</v>
      </c>
      <c r="L5" s="179" t="s">
        <v>7</v>
      </c>
      <c r="M5" s="444" t="s">
        <v>257</v>
      </c>
      <c r="N5" s="180" t="s">
        <v>102</v>
      </c>
      <c r="O5" s="179" t="s">
        <v>78</v>
      </c>
      <c r="P5" s="181" t="s">
        <v>104</v>
      </c>
      <c r="Q5" s="179" t="s">
        <v>8</v>
      </c>
      <c r="R5" s="181" t="s">
        <v>248</v>
      </c>
      <c r="S5" s="17"/>
    </row>
    <row r="6" spans="1:24" s="24" customFormat="1" ht="42" customHeight="1" x14ac:dyDescent="0.45">
      <c r="A6" s="433" t="s">
        <v>64</v>
      </c>
      <c r="B6" s="434" t="s">
        <v>28</v>
      </c>
      <c r="C6" s="30">
        <v>39031</v>
      </c>
      <c r="D6" s="411" t="s">
        <v>19</v>
      </c>
      <c r="E6" s="351">
        <v>7</v>
      </c>
      <c r="F6" s="165">
        <v>7</v>
      </c>
      <c r="G6" s="166">
        <v>7</v>
      </c>
      <c r="H6" s="424">
        <f t="shared" ref="H6:H30" si="0">K6+L6+M6+N6+O6+P6+Q6+R6</f>
        <v>350</v>
      </c>
      <c r="I6" s="164"/>
      <c r="J6" s="166"/>
      <c r="K6" s="396">
        <v>50</v>
      </c>
      <c r="L6" s="369">
        <v>50</v>
      </c>
      <c r="M6" s="430"/>
      <c r="N6" s="369">
        <v>50</v>
      </c>
      <c r="O6" s="369">
        <v>50</v>
      </c>
      <c r="P6" s="369">
        <v>50</v>
      </c>
      <c r="Q6" s="369">
        <v>50</v>
      </c>
      <c r="R6" s="398">
        <v>50</v>
      </c>
      <c r="T6" s="25"/>
      <c r="U6" s="25"/>
      <c r="V6" s="25"/>
      <c r="W6" s="25"/>
      <c r="X6" s="25"/>
    </row>
    <row r="7" spans="1:24" s="25" customFormat="1" ht="42" customHeight="1" x14ac:dyDescent="0.45">
      <c r="A7" s="435" t="s">
        <v>34</v>
      </c>
      <c r="B7" s="436" t="s">
        <v>35</v>
      </c>
      <c r="C7" s="29">
        <v>38965</v>
      </c>
      <c r="D7" s="412" t="s">
        <v>19</v>
      </c>
      <c r="E7" s="352">
        <v>6</v>
      </c>
      <c r="F7" s="170">
        <v>6</v>
      </c>
      <c r="G7" s="171">
        <v>6</v>
      </c>
      <c r="H7" s="425">
        <f t="shared" si="0"/>
        <v>300</v>
      </c>
      <c r="I7" s="167"/>
      <c r="J7" s="171"/>
      <c r="K7" s="362">
        <v>50</v>
      </c>
      <c r="L7" s="368">
        <v>50</v>
      </c>
      <c r="M7" s="431"/>
      <c r="N7" s="368">
        <v>50</v>
      </c>
      <c r="O7" s="307"/>
      <c r="P7" s="370">
        <v>50</v>
      </c>
      <c r="Q7" s="370">
        <v>50</v>
      </c>
      <c r="R7" s="393">
        <v>50</v>
      </c>
      <c r="S7" s="24"/>
    </row>
    <row r="8" spans="1:24" s="25" customFormat="1" ht="42" customHeight="1" x14ac:dyDescent="0.45">
      <c r="A8" s="437" t="s">
        <v>72</v>
      </c>
      <c r="B8" s="436" t="s">
        <v>41</v>
      </c>
      <c r="C8" s="29">
        <v>39319</v>
      </c>
      <c r="D8" s="413" t="s">
        <v>22</v>
      </c>
      <c r="E8" s="352">
        <v>6</v>
      </c>
      <c r="F8" s="170">
        <v>6</v>
      </c>
      <c r="G8" s="171">
        <v>6</v>
      </c>
      <c r="H8" s="425">
        <f t="shared" si="0"/>
        <v>269</v>
      </c>
      <c r="I8" s="167"/>
      <c r="J8" s="171">
        <v>7</v>
      </c>
      <c r="K8" s="362">
        <v>50</v>
      </c>
      <c r="L8" s="368">
        <v>49</v>
      </c>
      <c r="M8" s="431"/>
      <c r="N8" s="307"/>
      <c r="O8" s="368">
        <v>46</v>
      </c>
      <c r="P8" s="370">
        <v>50</v>
      </c>
      <c r="Q8" s="370">
        <v>24</v>
      </c>
      <c r="R8" s="393">
        <v>50</v>
      </c>
      <c r="S8" s="24"/>
    </row>
    <row r="9" spans="1:24" s="25" customFormat="1" ht="42" customHeight="1" x14ac:dyDescent="0.45">
      <c r="A9" s="438" t="s">
        <v>26</v>
      </c>
      <c r="B9" s="436" t="s">
        <v>27</v>
      </c>
      <c r="C9" s="29">
        <v>38832</v>
      </c>
      <c r="D9" s="414" t="s">
        <v>19</v>
      </c>
      <c r="E9" s="354">
        <v>6</v>
      </c>
      <c r="F9" s="168">
        <v>6</v>
      </c>
      <c r="G9" s="169">
        <v>6</v>
      </c>
      <c r="H9" s="425">
        <f t="shared" si="0"/>
        <v>256</v>
      </c>
      <c r="I9" s="167">
        <v>4</v>
      </c>
      <c r="J9" s="169"/>
      <c r="K9" s="363">
        <v>50</v>
      </c>
      <c r="L9" s="368">
        <v>50</v>
      </c>
      <c r="M9" s="431"/>
      <c r="N9" s="368">
        <v>38</v>
      </c>
      <c r="O9" s="368">
        <v>24</v>
      </c>
      <c r="P9" s="307"/>
      <c r="Q9" s="368">
        <v>44</v>
      </c>
      <c r="R9" s="393">
        <v>50</v>
      </c>
      <c r="S9" s="24"/>
    </row>
    <row r="10" spans="1:24" s="25" customFormat="1" ht="42" customHeight="1" x14ac:dyDescent="0.45">
      <c r="A10" s="435" t="s">
        <v>70</v>
      </c>
      <c r="B10" s="436" t="s">
        <v>71</v>
      </c>
      <c r="C10" s="29">
        <v>38963</v>
      </c>
      <c r="D10" s="415" t="s">
        <v>21</v>
      </c>
      <c r="E10" s="352">
        <v>7</v>
      </c>
      <c r="F10" s="170">
        <v>4</v>
      </c>
      <c r="G10" s="171">
        <v>7</v>
      </c>
      <c r="H10" s="425">
        <f t="shared" si="0"/>
        <v>220</v>
      </c>
      <c r="I10" s="167">
        <v>5</v>
      </c>
      <c r="J10" s="171"/>
      <c r="K10" s="364">
        <v>26</v>
      </c>
      <c r="L10" s="366">
        <v>39</v>
      </c>
      <c r="M10" s="431"/>
      <c r="N10" s="368">
        <v>22</v>
      </c>
      <c r="O10" s="366">
        <v>15</v>
      </c>
      <c r="P10" s="370">
        <v>50</v>
      </c>
      <c r="Q10" s="370">
        <v>44</v>
      </c>
      <c r="R10" s="393">
        <v>24</v>
      </c>
      <c r="S10" s="24"/>
    </row>
    <row r="11" spans="1:24" s="25" customFormat="1" ht="42" customHeight="1" x14ac:dyDescent="0.45">
      <c r="A11" s="439" t="s">
        <v>29</v>
      </c>
      <c r="B11" s="436" t="s">
        <v>30</v>
      </c>
      <c r="C11" s="29">
        <v>38776</v>
      </c>
      <c r="D11" s="416" t="s">
        <v>20</v>
      </c>
      <c r="E11" s="352">
        <v>6</v>
      </c>
      <c r="F11" s="170">
        <v>5</v>
      </c>
      <c r="G11" s="171">
        <v>6</v>
      </c>
      <c r="H11" s="425">
        <f t="shared" si="0"/>
        <v>216</v>
      </c>
      <c r="I11" s="167">
        <v>4</v>
      </c>
      <c r="J11" s="171"/>
      <c r="K11" s="362">
        <v>24</v>
      </c>
      <c r="L11" s="307"/>
      <c r="M11" s="431"/>
      <c r="N11" s="366">
        <v>28</v>
      </c>
      <c r="O11" s="368">
        <v>24</v>
      </c>
      <c r="P11" s="370">
        <v>48</v>
      </c>
      <c r="Q11" s="370">
        <v>42</v>
      </c>
      <c r="R11" s="393">
        <v>50</v>
      </c>
      <c r="S11" s="24"/>
    </row>
    <row r="12" spans="1:24" s="25" customFormat="1" ht="42" customHeight="1" x14ac:dyDescent="0.45">
      <c r="A12" s="437" t="s">
        <v>88</v>
      </c>
      <c r="B12" s="436" t="s">
        <v>23</v>
      </c>
      <c r="C12" s="29">
        <v>38862</v>
      </c>
      <c r="D12" s="412" t="s">
        <v>20</v>
      </c>
      <c r="E12" s="352">
        <v>5</v>
      </c>
      <c r="F12" s="170">
        <v>5</v>
      </c>
      <c r="G12" s="171">
        <v>5</v>
      </c>
      <c r="H12" s="425">
        <f t="shared" si="0"/>
        <v>184</v>
      </c>
      <c r="I12" s="167">
        <v>3</v>
      </c>
      <c r="J12" s="171"/>
      <c r="K12" s="306"/>
      <c r="L12" s="368">
        <v>49</v>
      </c>
      <c r="M12" s="431"/>
      <c r="N12" s="368">
        <v>22</v>
      </c>
      <c r="O12" s="368">
        <v>24</v>
      </c>
      <c r="P12" s="370">
        <v>50</v>
      </c>
      <c r="Q12" s="358"/>
      <c r="R12" s="393">
        <v>39</v>
      </c>
      <c r="S12" s="24"/>
    </row>
    <row r="13" spans="1:24" s="25" customFormat="1" ht="42" customHeight="1" x14ac:dyDescent="0.45">
      <c r="A13" s="437" t="s">
        <v>31</v>
      </c>
      <c r="B13" s="436" t="s">
        <v>32</v>
      </c>
      <c r="C13" s="29">
        <v>38910</v>
      </c>
      <c r="D13" s="412" t="s">
        <v>20</v>
      </c>
      <c r="E13" s="352">
        <v>5</v>
      </c>
      <c r="F13" s="170">
        <v>4</v>
      </c>
      <c r="G13" s="171">
        <v>5</v>
      </c>
      <c r="H13" s="425">
        <f t="shared" si="0"/>
        <v>159</v>
      </c>
      <c r="I13" s="167"/>
      <c r="J13" s="171"/>
      <c r="K13" s="308"/>
      <c r="L13" s="368">
        <v>23</v>
      </c>
      <c r="M13" s="431"/>
      <c r="N13" s="368">
        <v>24</v>
      </c>
      <c r="O13" s="368">
        <v>35</v>
      </c>
      <c r="P13" s="368">
        <v>50</v>
      </c>
      <c r="Q13" s="366">
        <v>27</v>
      </c>
      <c r="R13" s="309"/>
      <c r="S13" s="24"/>
    </row>
    <row r="14" spans="1:24" s="24" customFormat="1" ht="42" customHeight="1" x14ac:dyDescent="0.45">
      <c r="A14" s="440" t="s">
        <v>84</v>
      </c>
      <c r="B14" s="436" t="s">
        <v>85</v>
      </c>
      <c r="C14" s="29">
        <v>38823</v>
      </c>
      <c r="D14" s="414" t="s">
        <v>20</v>
      </c>
      <c r="E14" s="352">
        <v>4</v>
      </c>
      <c r="F14" s="170">
        <v>2</v>
      </c>
      <c r="G14" s="171">
        <v>4</v>
      </c>
      <c r="H14" s="425">
        <f t="shared" si="0"/>
        <v>140</v>
      </c>
      <c r="I14" s="167">
        <v>1</v>
      </c>
      <c r="J14" s="171"/>
      <c r="K14" s="308"/>
      <c r="L14" s="307"/>
      <c r="M14" s="431"/>
      <c r="N14" s="366">
        <v>14</v>
      </c>
      <c r="O14" s="368">
        <v>50</v>
      </c>
      <c r="P14" s="368">
        <v>50</v>
      </c>
      <c r="Q14" s="307"/>
      <c r="R14" s="394">
        <v>26</v>
      </c>
      <c r="T14" s="25"/>
      <c r="U14" s="25"/>
      <c r="V14" s="25"/>
      <c r="W14" s="25"/>
      <c r="X14" s="25"/>
    </row>
    <row r="15" spans="1:24" s="24" customFormat="1" ht="42" customHeight="1" x14ac:dyDescent="0.45">
      <c r="A15" s="435" t="s">
        <v>31</v>
      </c>
      <c r="B15" s="436" t="s">
        <v>33</v>
      </c>
      <c r="C15" s="29">
        <v>38968</v>
      </c>
      <c r="D15" s="412" t="s">
        <v>20</v>
      </c>
      <c r="E15" s="352">
        <v>5</v>
      </c>
      <c r="F15" s="170">
        <v>3</v>
      </c>
      <c r="G15" s="171">
        <v>5</v>
      </c>
      <c r="H15" s="425">
        <f t="shared" si="0"/>
        <v>109</v>
      </c>
      <c r="I15" s="167">
        <v>2</v>
      </c>
      <c r="J15" s="171"/>
      <c r="K15" s="362">
        <v>21</v>
      </c>
      <c r="L15" s="368">
        <v>11</v>
      </c>
      <c r="M15" s="431"/>
      <c r="N15" s="366">
        <v>28</v>
      </c>
      <c r="O15" s="366">
        <v>26</v>
      </c>
      <c r="P15" s="358"/>
      <c r="Q15" s="370">
        <v>23</v>
      </c>
      <c r="R15" s="309"/>
      <c r="T15" s="25"/>
      <c r="U15" s="25"/>
      <c r="V15" s="25"/>
      <c r="W15" s="25"/>
      <c r="X15" s="25"/>
    </row>
    <row r="16" spans="1:24" s="25" customFormat="1" ht="42" customHeight="1" x14ac:dyDescent="0.45">
      <c r="A16" s="435" t="s">
        <v>38</v>
      </c>
      <c r="B16" s="436" t="s">
        <v>3</v>
      </c>
      <c r="C16" s="29">
        <v>39035</v>
      </c>
      <c r="D16" s="412" t="s">
        <v>20</v>
      </c>
      <c r="E16" s="352">
        <v>6</v>
      </c>
      <c r="F16" s="170">
        <v>2</v>
      </c>
      <c r="G16" s="171">
        <v>4</v>
      </c>
      <c r="H16" s="425">
        <f t="shared" si="0"/>
        <v>106</v>
      </c>
      <c r="I16" s="167"/>
      <c r="J16" s="171"/>
      <c r="K16" s="363">
        <v>30</v>
      </c>
      <c r="L16" s="366">
        <v>27</v>
      </c>
      <c r="M16" s="431"/>
      <c r="N16" s="366">
        <v>26</v>
      </c>
      <c r="O16" s="307"/>
      <c r="P16" s="374">
        <v>0</v>
      </c>
      <c r="Q16" s="368">
        <v>23</v>
      </c>
      <c r="R16" s="395">
        <v>0</v>
      </c>
      <c r="S16" s="24"/>
    </row>
    <row r="17" spans="1:19" s="25" customFormat="1" ht="42" customHeight="1" x14ac:dyDescent="0.45">
      <c r="A17" s="439" t="s">
        <v>65</v>
      </c>
      <c r="B17" s="436" t="s">
        <v>66</v>
      </c>
      <c r="C17" s="29">
        <v>39220</v>
      </c>
      <c r="D17" s="416" t="s">
        <v>19</v>
      </c>
      <c r="E17" s="353">
        <v>3</v>
      </c>
      <c r="F17" s="157">
        <v>2</v>
      </c>
      <c r="G17" s="158">
        <v>3</v>
      </c>
      <c r="H17" s="425">
        <f t="shared" si="0"/>
        <v>91</v>
      </c>
      <c r="I17" s="167">
        <v>1</v>
      </c>
      <c r="J17" s="158"/>
      <c r="K17" s="364">
        <v>20</v>
      </c>
      <c r="L17" s="307"/>
      <c r="M17" s="431"/>
      <c r="N17" s="368">
        <v>36</v>
      </c>
      <c r="O17" s="368">
        <v>35</v>
      </c>
      <c r="P17" s="358"/>
      <c r="Q17" s="358"/>
      <c r="R17" s="309"/>
      <c r="S17" s="24"/>
    </row>
    <row r="18" spans="1:19" s="25" customFormat="1" ht="42" customHeight="1" x14ac:dyDescent="0.45">
      <c r="A18" s="435" t="s">
        <v>5</v>
      </c>
      <c r="B18" s="436" t="s">
        <v>24</v>
      </c>
      <c r="C18" s="29">
        <v>39004</v>
      </c>
      <c r="D18" s="412" t="s">
        <v>20</v>
      </c>
      <c r="E18" s="352">
        <v>2</v>
      </c>
      <c r="F18" s="170">
        <v>1</v>
      </c>
      <c r="G18" s="171">
        <v>2</v>
      </c>
      <c r="H18" s="425">
        <f t="shared" si="0"/>
        <v>75</v>
      </c>
      <c r="I18" s="167">
        <v>2</v>
      </c>
      <c r="J18" s="171"/>
      <c r="K18" s="308"/>
      <c r="L18" s="307"/>
      <c r="M18" s="431"/>
      <c r="N18" s="307"/>
      <c r="O18" s="307"/>
      <c r="P18" s="307"/>
      <c r="Q18" s="366">
        <v>27</v>
      </c>
      <c r="R18" s="393">
        <v>48</v>
      </c>
      <c r="S18" s="24"/>
    </row>
    <row r="19" spans="1:19" s="25" customFormat="1" ht="42" customHeight="1" x14ac:dyDescent="0.45">
      <c r="A19" s="440" t="s">
        <v>95</v>
      </c>
      <c r="B19" s="436" t="s">
        <v>96</v>
      </c>
      <c r="C19" s="610">
        <v>39699</v>
      </c>
      <c r="D19" s="414" t="s">
        <v>22</v>
      </c>
      <c r="E19" s="352">
        <v>7</v>
      </c>
      <c r="F19" s="170">
        <v>1</v>
      </c>
      <c r="G19" s="171">
        <v>4</v>
      </c>
      <c r="H19" s="425">
        <f t="shared" si="0"/>
        <v>67</v>
      </c>
      <c r="I19" s="167"/>
      <c r="J19" s="171">
        <v>1</v>
      </c>
      <c r="K19" s="397">
        <v>0</v>
      </c>
      <c r="L19" s="366">
        <v>1</v>
      </c>
      <c r="M19" s="431"/>
      <c r="N19" s="368">
        <v>36</v>
      </c>
      <c r="O19" s="366">
        <v>4</v>
      </c>
      <c r="P19" s="373">
        <v>0</v>
      </c>
      <c r="Q19" s="371">
        <v>26</v>
      </c>
      <c r="R19" s="395">
        <v>0</v>
      </c>
      <c r="S19" s="24"/>
    </row>
    <row r="20" spans="1:19" s="25" customFormat="1" ht="42" customHeight="1" x14ac:dyDescent="0.45">
      <c r="A20" s="437" t="s">
        <v>86</v>
      </c>
      <c r="B20" s="436" t="s">
        <v>87</v>
      </c>
      <c r="C20" s="29">
        <v>38850</v>
      </c>
      <c r="D20" s="412" t="s">
        <v>21</v>
      </c>
      <c r="E20" s="352">
        <v>4</v>
      </c>
      <c r="F20" s="170">
        <v>1</v>
      </c>
      <c r="G20" s="171">
        <v>4</v>
      </c>
      <c r="H20" s="425">
        <f t="shared" si="0"/>
        <v>66</v>
      </c>
      <c r="I20" s="167">
        <v>2</v>
      </c>
      <c r="J20" s="171"/>
      <c r="K20" s="306"/>
      <c r="L20" s="368">
        <v>36</v>
      </c>
      <c r="M20" s="431"/>
      <c r="N20" s="307"/>
      <c r="O20" s="366">
        <v>26</v>
      </c>
      <c r="P20" s="371">
        <v>2</v>
      </c>
      <c r="Q20" s="358"/>
      <c r="R20" s="394">
        <v>2</v>
      </c>
      <c r="S20" s="24"/>
    </row>
    <row r="21" spans="1:19" s="25" customFormat="1" ht="42" customHeight="1" x14ac:dyDescent="0.45">
      <c r="A21" s="437" t="s">
        <v>4</v>
      </c>
      <c r="B21" s="436" t="s">
        <v>68</v>
      </c>
      <c r="C21" s="29">
        <v>39354</v>
      </c>
      <c r="D21" s="412" t="s">
        <v>20</v>
      </c>
      <c r="E21" s="352">
        <v>2</v>
      </c>
      <c r="F21" s="170">
        <v>1</v>
      </c>
      <c r="G21" s="171">
        <v>2</v>
      </c>
      <c r="H21" s="425">
        <f t="shared" si="0"/>
        <v>58</v>
      </c>
      <c r="I21" s="167"/>
      <c r="J21" s="171"/>
      <c r="K21" s="367">
        <v>44</v>
      </c>
      <c r="L21" s="307"/>
      <c r="M21" s="431"/>
      <c r="N21" s="366">
        <v>14</v>
      </c>
      <c r="O21" s="307"/>
      <c r="P21" s="358"/>
      <c r="Q21" s="307"/>
      <c r="R21" s="309"/>
      <c r="S21" s="24"/>
    </row>
    <row r="22" spans="1:19" s="25" customFormat="1" ht="42" customHeight="1" x14ac:dyDescent="0.45">
      <c r="A22" s="435" t="s">
        <v>93</v>
      </c>
      <c r="B22" s="436" t="s">
        <v>75</v>
      </c>
      <c r="C22" s="29">
        <v>39247</v>
      </c>
      <c r="D22" s="415" t="s">
        <v>20</v>
      </c>
      <c r="E22" s="353">
        <v>2</v>
      </c>
      <c r="F22" s="157">
        <v>0</v>
      </c>
      <c r="G22" s="158">
        <v>1</v>
      </c>
      <c r="H22" s="425">
        <f t="shared" si="0"/>
        <v>29</v>
      </c>
      <c r="I22" s="167"/>
      <c r="J22" s="158"/>
      <c r="K22" s="365">
        <v>29</v>
      </c>
      <c r="L22" s="374">
        <v>0</v>
      </c>
      <c r="M22" s="431"/>
      <c r="N22" s="307"/>
      <c r="O22" s="307"/>
      <c r="P22" s="307"/>
      <c r="Q22" s="307"/>
      <c r="R22" s="309"/>
      <c r="S22" s="24"/>
    </row>
    <row r="23" spans="1:19" s="25" customFormat="1" ht="42" customHeight="1" x14ac:dyDescent="0.45">
      <c r="A23" s="438" t="s">
        <v>69</v>
      </c>
      <c r="B23" s="436" t="s">
        <v>39</v>
      </c>
      <c r="C23" s="29">
        <v>39225</v>
      </c>
      <c r="D23" s="414" t="s">
        <v>19</v>
      </c>
      <c r="E23" s="352">
        <v>2</v>
      </c>
      <c r="F23" s="170">
        <v>0</v>
      </c>
      <c r="G23" s="171">
        <v>1</v>
      </c>
      <c r="H23" s="425">
        <f t="shared" si="0"/>
        <v>26</v>
      </c>
      <c r="I23" s="167"/>
      <c r="J23" s="171"/>
      <c r="K23" s="306"/>
      <c r="L23" s="307"/>
      <c r="M23" s="431"/>
      <c r="N23" s="307"/>
      <c r="O23" s="366">
        <v>26</v>
      </c>
      <c r="P23" s="373">
        <v>0</v>
      </c>
      <c r="Q23" s="358"/>
      <c r="R23" s="309"/>
      <c r="S23" s="24"/>
    </row>
    <row r="24" spans="1:19" s="25" customFormat="1" ht="42" customHeight="1" x14ac:dyDescent="0.45">
      <c r="A24" s="435" t="s">
        <v>73</v>
      </c>
      <c r="B24" s="436" t="s">
        <v>74</v>
      </c>
      <c r="C24" s="29">
        <v>39150</v>
      </c>
      <c r="D24" s="415" t="s">
        <v>20</v>
      </c>
      <c r="E24" s="353">
        <v>2</v>
      </c>
      <c r="F24" s="157">
        <v>0</v>
      </c>
      <c r="G24" s="158">
        <v>2</v>
      </c>
      <c r="H24" s="425">
        <f t="shared" si="0"/>
        <v>26</v>
      </c>
      <c r="I24" s="167"/>
      <c r="J24" s="158"/>
      <c r="K24" s="372">
        <v>0</v>
      </c>
      <c r="L24" s="366">
        <v>14</v>
      </c>
      <c r="M24" s="431"/>
      <c r="N24" s="366">
        <v>12</v>
      </c>
      <c r="O24" s="307"/>
      <c r="P24" s="307"/>
      <c r="Q24" s="307"/>
      <c r="R24" s="309"/>
      <c r="S24" s="24"/>
    </row>
    <row r="25" spans="1:19" s="25" customFormat="1" ht="42" customHeight="1" x14ac:dyDescent="0.45">
      <c r="A25" s="440" t="s">
        <v>82</v>
      </c>
      <c r="B25" s="436" t="s">
        <v>83</v>
      </c>
      <c r="C25" s="29">
        <v>38823</v>
      </c>
      <c r="D25" s="414" t="s">
        <v>19</v>
      </c>
      <c r="E25" s="353">
        <v>2</v>
      </c>
      <c r="F25" s="157">
        <v>0</v>
      </c>
      <c r="G25" s="158">
        <v>1</v>
      </c>
      <c r="H25" s="425">
        <f t="shared" si="0"/>
        <v>15</v>
      </c>
      <c r="I25" s="167"/>
      <c r="J25" s="158"/>
      <c r="K25" s="306"/>
      <c r="L25" s="307"/>
      <c r="M25" s="431"/>
      <c r="N25" s="307"/>
      <c r="O25" s="366">
        <v>15</v>
      </c>
      <c r="P25" s="358"/>
      <c r="Q25" s="358"/>
      <c r="R25" s="395">
        <v>0</v>
      </c>
      <c r="S25" s="24"/>
    </row>
    <row r="26" spans="1:19" s="25" customFormat="1" ht="42" customHeight="1" x14ac:dyDescent="0.45">
      <c r="A26" s="435" t="s">
        <v>76</v>
      </c>
      <c r="B26" s="436" t="s">
        <v>67</v>
      </c>
      <c r="C26" s="29">
        <v>38726</v>
      </c>
      <c r="D26" s="412" t="s">
        <v>20</v>
      </c>
      <c r="E26" s="352">
        <v>2</v>
      </c>
      <c r="F26" s="170">
        <v>0</v>
      </c>
      <c r="G26" s="171">
        <v>1</v>
      </c>
      <c r="H26" s="425">
        <f t="shared" si="0"/>
        <v>11</v>
      </c>
      <c r="I26" s="167"/>
      <c r="J26" s="171"/>
      <c r="K26" s="306"/>
      <c r="L26" s="307"/>
      <c r="M26" s="431"/>
      <c r="N26" s="307"/>
      <c r="O26" s="307"/>
      <c r="P26" s="373">
        <v>0</v>
      </c>
      <c r="Q26" s="358"/>
      <c r="R26" s="394">
        <v>11</v>
      </c>
      <c r="S26" s="24"/>
    </row>
    <row r="27" spans="1:19" s="25" customFormat="1" ht="42" customHeight="1" x14ac:dyDescent="0.45">
      <c r="A27" s="438" t="s">
        <v>91</v>
      </c>
      <c r="B27" s="436" t="s">
        <v>92</v>
      </c>
      <c r="C27" s="29">
        <v>38959</v>
      </c>
      <c r="D27" s="414" t="s">
        <v>20</v>
      </c>
      <c r="E27" s="352">
        <v>2</v>
      </c>
      <c r="F27" s="170">
        <v>0</v>
      </c>
      <c r="G27" s="171">
        <v>1</v>
      </c>
      <c r="H27" s="425">
        <f t="shared" si="0"/>
        <v>8</v>
      </c>
      <c r="I27" s="167"/>
      <c r="J27" s="171"/>
      <c r="K27" s="306"/>
      <c r="L27" s="307"/>
      <c r="M27" s="431"/>
      <c r="N27" s="307"/>
      <c r="O27" s="307"/>
      <c r="P27" s="373">
        <v>0</v>
      </c>
      <c r="Q27" s="371">
        <v>8</v>
      </c>
      <c r="R27" s="309"/>
      <c r="S27" s="24"/>
    </row>
    <row r="28" spans="1:19" s="25" customFormat="1" ht="42" customHeight="1" x14ac:dyDescent="0.45">
      <c r="A28" s="437" t="s">
        <v>89</v>
      </c>
      <c r="B28" s="436" t="s">
        <v>90</v>
      </c>
      <c r="C28" s="29">
        <v>38899</v>
      </c>
      <c r="D28" s="412" t="s">
        <v>20</v>
      </c>
      <c r="E28" s="352">
        <v>2</v>
      </c>
      <c r="F28" s="170">
        <v>0</v>
      </c>
      <c r="G28" s="171">
        <v>2</v>
      </c>
      <c r="H28" s="425">
        <f t="shared" si="0"/>
        <v>7</v>
      </c>
      <c r="I28" s="167"/>
      <c r="J28" s="171"/>
      <c r="K28" s="306"/>
      <c r="L28" s="366">
        <v>1</v>
      </c>
      <c r="M28" s="431"/>
      <c r="N28" s="307"/>
      <c r="O28" s="307"/>
      <c r="P28" s="358"/>
      <c r="Q28" s="371">
        <v>6</v>
      </c>
      <c r="R28" s="309"/>
      <c r="S28" s="24"/>
    </row>
    <row r="29" spans="1:19" s="25" customFormat="1" ht="42" customHeight="1" x14ac:dyDescent="0.45">
      <c r="A29" s="438" t="s">
        <v>94</v>
      </c>
      <c r="B29" s="436" t="s">
        <v>79</v>
      </c>
      <c r="C29" s="29">
        <v>39276</v>
      </c>
      <c r="D29" s="417" t="s">
        <v>20</v>
      </c>
      <c r="E29" s="352">
        <v>1</v>
      </c>
      <c r="F29" s="170">
        <v>0</v>
      </c>
      <c r="G29" s="171">
        <v>1</v>
      </c>
      <c r="H29" s="425">
        <f t="shared" si="0"/>
        <v>6</v>
      </c>
      <c r="I29" s="167"/>
      <c r="J29" s="171"/>
      <c r="K29" s="364">
        <v>6</v>
      </c>
      <c r="L29" s="307"/>
      <c r="M29" s="431"/>
      <c r="N29" s="307"/>
      <c r="O29" s="307"/>
      <c r="P29" s="358"/>
      <c r="Q29" s="307"/>
      <c r="R29" s="309"/>
      <c r="S29" s="24"/>
    </row>
    <row r="30" spans="1:19" s="25" customFormat="1" ht="42" customHeight="1" x14ac:dyDescent="0.45">
      <c r="A30" s="437" t="s">
        <v>97</v>
      </c>
      <c r="B30" s="436" t="s">
        <v>98</v>
      </c>
      <c r="C30" s="29">
        <v>39708</v>
      </c>
      <c r="D30" s="418" t="s">
        <v>20</v>
      </c>
      <c r="E30" s="353">
        <v>1</v>
      </c>
      <c r="F30" s="157">
        <v>0</v>
      </c>
      <c r="G30" s="158">
        <v>1</v>
      </c>
      <c r="H30" s="425">
        <f t="shared" si="0"/>
        <v>6</v>
      </c>
      <c r="I30" s="167">
        <v>1</v>
      </c>
      <c r="J30" s="158"/>
      <c r="K30" s="306"/>
      <c r="L30" s="307"/>
      <c r="M30" s="431"/>
      <c r="N30" s="307"/>
      <c r="O30" s="307"/>
      <c r="P30" s="358"/>
      <c r="Q30" s="366">
        <v>6</v>
      </c>
      <c r="R30" s="309"/>
      <c r="S30" s="24"/>
    </row>
    <row r="31" spans="1:19" s="25" customFormat="1" ht="42" customHeight="1" thickBot="1" x14ac:dyDescent="0.4">
      <c r="A31" s="441"/>
      <c r="B31" s="442"/>
      <c r="C31" s="443"/>
      <c r="D31" s="410"/>
      <c r="E31" s="355"/>
      <c r="F31" s="173"/>
      <c r="G31" s="174"/>
      <c r="H31" s="426">
        <f t="shared" ref="H31" si="1">K31+L31+M31+N31+O31+P31+Q31+R31</f>
        <v>0</v>
      </c>
      <c r="I31" s="172"/>
      <c r="J31" s="174"/>
      <c r="K31" s="359"/>
      <c r="L31" s="360"/>
      <c r="M31" s="432"/>
      <c r="N31" s="360"/>
      <c r="O31" s="360"/>
      <c r="P31" s="360"/>
      <c r="Q31" s="360"/>
      <c r="R31" s="361"/>
      <c r="S31" s="24"/>
    </row>
    <row r="32" spans="1:19" s="9" customFormat="1" ht="35.1" customHeight="1" thickBot="1" x14ac:dyDescent="0.4">
      <c r="A32" s="979" t="s">
        <v>2</v>
      </c>
      <c r="B32" s="980"/>
      <c r="C32" s="980"/>
      <c r="D32" s="980"/>
      <c r="E32" s="981"/>
      <c r="F32" s="981"/>
      <c r="G32" s="981"/>
      <c r="H32" s="427">
        <v>0</v>
      </c>
      <c r="I32" s="420"/>
      <c r="J32" s="350"/>
      <c r="K32" s="408"/>
      <c r="L32" s="161"/>
      <c r="M32" s="161"/>
      <c r="N32" s="161"/>
      <c r="O32" s="161"/>
      <c r="P32" s="161"/>
      <c r="Q32" s="161"/>
      <c r="R32" s="162"/>
      <c r="S32" s="15"/>
    </row>
    <row r="33" spans="1:19" s="8" customFormat="1" ht="35.1" customHeight="1" thickBot="1" x14ac:dyDescent="0.4">
      <c r="A33" s="982" t="s">
        <v>25</v>
      </c>
      <c r="B33" s="981"/>
      <c r="C33" s="981"/>
      <c r="D33" s="981"/>
      <c r="E33" s="981"/>
      <c r="F33" s="981"/>
      <c r="G33" s="981"/>
      <c r="H33" s="428"/>
      <c r="I33" s="421"/>
      <c r="J33" s="175"/>
      <c r="K33" s="163"/>
      <c r="L33" s="159"/>
      <c r="M33" s="159"/>
      <c r="N33" s="159"/>
      <c r="O33" s="159"/>
      <c r="P33" s="159"/>
      <c r="Q33" s="159"/>
      <c r="R33" s="160"/>
      <c r="S33" s="18"/>
    </row>
    <row r="34" spans="1:19" s="8" customFormat="1" ht="35.1" customHeight="1" thickBot="1" x14ac:dyDescent="0.4">
      <c r="A34" s="979" t="s">
        <v>42</v>
      </c>
      <c r="B34" s="980"/>
      <c r="C34" s="980"/>
      <c r="D34" s="980"/>
      <c r="E34" s="980"/>
      <c r="F34" s="980"/>
      <c r="G34" s="980"/>
      <c r="H34" s="429"/>
      <c r="I34" s="422">
        <v>3</v>
      </c>
      <c r="J34" s="176"/>
      <c r="K34" s="409"/>
      <c r="L34" s="356"/>
      <c r="M34" s="356"/>
      <c r="N34" s="356"/>
      <c r="O34" s="356"/>
      <c r="P34" s="356"/>
      <c r="Q34" s="356"/>
      <c r="R34" s="357"/>
      <c r="S34" s="18"/>
    </row>
    <row r="35" spans="1:19" ht="30" customHeight="1" x14ac:dyDescent="0.5">
      <c r="D35" s="965" t="s">
        <v>43</v>
      </c>
      <c r="E35" s="966"/>
      <c r="F35" s="966"/>
      <c r="G35" s="966"/>
      <c r="H35" s="291">
        <f>SUM(H8:H34)</f>
        <v>2150</v>
      </c>
      <c r="I35" s="7"/>
      <c r="J35" s="969" t="s">
        <v>36</v>
      </c>
      <c r="K35" s="970"/>
      <c r="L35" s="970"/>
      <c r="M35" s="971"/>
      <c r="N35" s="123"/>
      <c r="O35" s="123"/>
      <c r="P35" s="123"/>
      <c r="Q35" s="975" t="s">
        <v>40</v>
      </c>
      <c r="R35" s="976"/>
    </row>
    <row r="36" spans="1:19" ht="30" customHeight="1" thickBot="1" x14ac:dyDescent="0.45">
      <c r="D36" s="967"/>
      <c r="E36" s="968"/>
      <c r="F36" s="968"/>
      <c r="G36" s="968"/>
      <c r="H36" s="290"/>
      <c r="J36" s="972"/>
      <c r="K36" s="973"/>
      <c r="L36" s="973"/>
      <c r="M36" s="974"/>
      <c r="P36" s="1"/>
      <c r="Q36" s="977"/>
      <c r="R36" s="978"/>
    </row>
    <row r="37" spans="1:19" ht="24.95" customHeight="1" x14ac:dyDescent="0.35"/>
    <row r="38" spans="1:19" ht="24.95" customHeight="1" x14ac:dyDescent="0.35"/>
    <row r="39" spans="1:19" ht="24.95" customHeight="1" x14ac:dyDescent="0.35"/>
    <row r="40" spans="1:19" ht="24.95" customHeight="1" x14ac:dyDescent="0.35"/>
    <row r="41" spans="1:19" ht="24.95" customHeight="1" x14ac:dyDescent="0.35"/>
    <row r="42" spans="1:19" ht="24.95" customHeight="1" x14ac:dyDescent="0.35"/>
    <row r="43" spans="1:19" ht="24.95" customHeight="1" x14ac:dyDescent="0.35"/>
    <row r="44" spans="1:19" ht="24.95" customHeight="1" x14ac:dyDescent="0.35"/>
    <row r="45" spans="1:19" ht="24.95" customHeight="1" x14ac:dyDescent="0.35"/>
    <row r="46" spans="1:19" ht="24.95" customHeight="1" x14ac:dyDescent="0.35"/>
    <row r="47" spans="1:19" ht="24.95" customHeight="1" x14ac:dyDescent="0.35"/>
    <row r="48" spans="1:19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</sheetData>
  <sortState ref="A6:R30">
    <sortCondition descending="1" ref="H6:H30"/>
  </sortState>
  <mergeCells count="19">
    <mergeCell ref="A1:R1"/>
    <mergeCell ref="I3:I4"/>
    <mergeCell ref="J3:J4"/>
    <mergeCell ref="H3:H4"/>
    <mergeCell ref="A34:G34"/>
    <mergeCell ref="A2:R2"/>
    <mergeCell ref="A3:B5"/>
    <mergeCell ref="C3:C5"/>
    <mergeCell ref="D3:D5"/>
    <mergeCell ref="K3:R3"/>
    <mergeCell ref="E3:E4"/>
    <mergeCell ref="F3:F4"/>
    <mergeCell ref="G3:G4"/>
    <mergeCell ref="E5:G5"/>
    <mergeCell ref="D35:G36"/>
    <mergeCell ref="J35:M36"/>
    <mergeCell ref="Q35:R36"/>
    <mergeCell ref="A32:G32"/>
    <mergeCell ref="A33:G33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2</vt:i4>
      </vt:variant>
    </vt:vector>
  </HeadingPairs>
  <TitlesOfParts>
    <vt:vector size="18" baseType="lpstr">
      <vt:lpstr>KALECİ GOL</vt:lpstr>
      <vt:lpstr>KALECİ SÜRE</vt:lpstr>
      <vt:lpstr>GOL KRALI</vt:lpstr>
      <vt:lpstr>EN FAZLA MAÇ-SÜRE</vt:lpstr>
      <vt:lpstr>17-18 PUAN DURUMU</vt:lpstr>
      <vt:lpstr>GENEL PUAN</vt:lpstr>
      <vt:lpstr>ALFABETİK SIRA</vt:lpstr>
      <vt:lpstr>U11</vt:lpstr>
      <vt:lpstr>U12</vt:lpstr>
      <vt:lpstr>U13</vt:lpstr>
      <vt:lpstr>U14</vt:lpstr>
      <vt:lpstr>U15</vt:lpstr>
      <vt:lpstr>U16</vt:lpstr>
      <vt:lpstr>U17</vt:lpstr>
      <vt:lpstr>U19</vt:lpstr>
      <vt:lpstr>AMT</vt:lpstr>
      <vt:lpstr>AMT!Yazdırma_Alanı</vt:lpstr>
      <vt:lpstr>'U13'!Yazdırma_Alanı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2018-07-04T15:04:11Z</cp:lastPrinted>
  <dcterms:created xsi:type="dcterms:W3CDTF">2016-06-27T18:41:04Z</dcterms:created>
  <dcterms:modified xsi:type="dcterms:W3CDTF">2018-07-11T11:41:04Z</dcterms:modified>
</cp:coreProperties>
</file>